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5315" windowHeight="74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Q20" i="1" l="1"/>
  <c r="O20" i="1"/>
  <c r="Q12" i="1"/>
  <c r="O12" i="1"/>
  <c r="J11" i="1"/>
  <c r="J14" i="1" s="1"/>
  <c r="G11" i="1" l="1"/>
</calcChain>
</file>

<file path=xl/sharedStrings.xml><?xml version="1.0" encoding="utf-8"?>
<sst xmlns="http://schemas.openxmlformats.org/spreadsheetml/2006/main" count="50" uniqueCount="35">
  <si>
    <r>
      <t>T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=293K</t>
    </r>
  </si>
  <si>
    <r>
      <t>T = 273K+T</t>
    </r>
    <r>
      <rPr>
        <vertAlign val="subscript"/>
        <sz val="10"/>
        <color theme="1"/>
        <rFont val="Arial"/>
        <family val="2"/>
      </rPr>
      <t>akt</t>
    </r>
    <r>
      <rPr>
        <sz val="10"/>
        <color theme="1"/>
        <rFont val="Arial"/>
        <family val="2"/>
      </rPr>
      <t xml:space="preserve"> [°C]</t>
    </r>
  </si>
  <si>
    <r>
      <t>P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= 1,01325 bar</t>
    </r>
  </si>
  <si>
    <r>
      <t>P = P</t>
    </r>
    <r>
      <rPr>
        <vertAlign val="subscript"/>
        <sz val="10"/>
        <color theme="1"/>
        <rFont val="Arial"/>
        <family val="2"/>
      </rPr>
      <t>abs</t>
    </r>
  </si>
  <si>
    <t>T = 273K+40 = 313K</t>
  </si>
  <si>
    <t>P = 6 bar</t>
  </si>
  <si>
    <t>VR=180,4 m^3/h</t>
  </si>
  <si>
    <t>Température (°C)</t>
  </si>
  <si>
    <t>Volume Normal (m3/h)</t>
  </si>
  <si>
    <t>Pression  (Bar abs)</t>
  </si>
  <si>
    <t>Volume réel (m3/h) :</t>
  </si>
  <si>
    <r>
      <t>Exemple:</t>
    </r>
    <r>
      <rPr>
        <sz val="10"/>
        <color theme="1"/>
        <rFont val="Arial"/>
        <family val="2"/>
      </rPr>
      <t xml:space="preserve"> </t>
    </r>
  </si>
  <si>
    <t>Conversion Volume normal et volume réel</t>
  </si>
  <si>
    <r>
      <t>Avec:</t>
    </r>
    <r>
      <rPr>
        <sz val="10"/>
        <color theme="1"/>
        <rFont val="Arial"/>
        <family val="2"/>
      </rPr>
      <t xml:space="preserve"> </t>
    </r>
  </si>
  <si>
    <r>
      <t>M</t>
    </r>
    <r>
      <rPr>
        <sz val="10"/>
        <color rgb="FF000000"/>
        <rFont val="Arial"/>
        <family val="2"/>
      </rPr>
      <t>esure avec</t>
    </r>
    <r>
      <rPr>
        <sz val="10"/>
        <color theme="1"/>
        <rFont val="Arial"/>
        <family val="2"/>
      </rPr>
      <t xml:space="preserve"> 6bar (abs) </t>
    </r>
    <r>
      <rPr>
        <sz val="10"/>
        <color rgb="FF000000"/>
        <rFont val="Arial"/>
        <family val="2"/>
      </rPr>
      <t>à</t>
    </r>
    <r>
      <rPr>
        <sz val="10"/>
        <color theme="1"/>
        <rFont val="Arial"/>
        <family val="2"/>
      </rPr>
      <t xml:space="preserve"> 40°C, VN = 1000m^3/h:</t>
    </r>
  </si>
  <si>
    <t>inverse</t>
  </si>
  <si>
    <t>Vitesse Normal (m/s):</t>
  </si>
  <si>
    <t>Diamètre de conduite (mm)</t>
  </si>
  <si>
    <t>Flow calculation:</t>
  </si>
  <si>
    <t>Flow (m3/h) = 0.828 x PI*(diameter)2 /4(mm) x Velocity (m/s) x 0.0036</t>
  </si>
  <si>
    <t>Air + HC</t>
  </si>
  <si>
    <t>Nat. Gas + HC</t>
  </si>
  <si>
    <t>PF</t>
  </si>
  <si>
    <t>PI</t>
  </si>
  <si>
    <t>Diameter</t>
  </si>
  <si>
    <t>mm</t>
  </si>
  <si>
    <t>Velocity</t>
  </si>
  <si>
    <t>m/s</t>
  </si>
  <si>
    <t>Constant</t>
  </si>
  <si>
    <t>Flow (m3/h)</t>
  </si>
  <si>
    <t>PF Calculation:</t>
  </si>
  <si>
    <t>AIR +HC</t>
  </si>
  <si>
    <t>m3/h</t>
  </si>
  <si>
    <t>Profil factor:</t>
  </si>
  <si>
    <t>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</si>
</sst>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b/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CD0E66.930A6F00" TargetMode="External"/><Relationship Id="rId1" Type="http://schemas.openxmlformats.org/officeDocument/2006/relationships/image" Target="../media/image1.png"/><Relationship Id="rId4" Type="http://schemas.openxmlformats.org/officeDocument/2006/relationships/image" Target="cid:image003.png@01CD0E66.930A6F0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47625</xdr:rowOff>
    </xdr:from>
    <xdr:to>
      <xdr:col>5</xdr:col>
      <xdr:colOff>76200</xdr:colOff>
      <xdr:row>5</xdr:row>
      <xdr:rowOff>123825</xdr:rowOff>
    </xdr:to>
    <xdr:pic>
      <xdr:nvPicPr>
        <xdr:cNvPr id="2" name="Image 1" descr="cid:image001.png@01CD0E66.930A6F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19125"/>
          <a:ext cx="29337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695325</xdr:colOff>
      <xdr:row>23</xdr:row>
      <xdr:rowOff>38100</xdr:rowOff>
    </xdr:to>
    <xdr:pic>
      <xdr:nvPicPr>
        <xdr:cNvPr id="3" name="Image 2" descr="cid:image003.png@01CD0E66.930A6F0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57650"/>
          <a:ext cx="22193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4"/>
  <sheetViews>
    <sheetView tabSelected="1" workbookViewId="0">
      <selection activeCell="J9" sqref="J9"/>
    </sheetView>
  </sheetViews>
  <sheetFormatPr baseColWidth="10" defaultRowHeight="15" x14ac:dyDescent="0.25"/>
  <cols>
    <col min="6" max="6" width="21.28515625" customWidth="1"/>
    <col min="9" max="9" width="27.7109375" customWidth="1"/>
  </cols>
  <sheetData>
    <row r="2" spans="2:17" x14ac:dyDescent="0.25">
      <c r="B2" s="5" t="s">
        <v>12</v>
      </c>
    </row>
    <row r="4" spans="2:17" x14ac:dyDescent="0.25">
      <c r="M4" t="s">
        <v>18</v>
      </c>
    </row>
    <row r="5" spans="2:17" x14ac:dyDescent="0.25">
      <c r="B5" s="1"/>
      <c r="N5" t="s">
        <v>19</v>
      </c>
    </row>
    <row r="6" spans="2:17" x14ac:dyDescent="0.25">
      <c r="O6" t="s">
        <v>20</v>
      </c>
      <c r="Q6" t="s">
        <v>21</v>
      </c>
    </row>
    <row r="7" spans="2:17" x14ac:dyDescent="0.25">
      <c r="B7" s="2"/>
      <c r="F7" t="s">
        <v>34</v>
      </c>
      <c r="I7" t="s">
        <v>15</v>
      </c>
      <c r="N7" t="s">
        <v>22</v>
      </c>
      <c r="O7">
        <v>0.82899999999999996</v>
      </c>
      <c r="Q7">
        <v>0.63300000000000001</v>
      </c>
    </row>
    <row r="8" spans="2:17" x14ac:dyDescent="0.25">
      <c r="B8" s="3" t="s">
        <v>13</v>
      </c>
      <c r="F8" t="s">
        <v>8</v>
      </c>
      <c r="G8">
        <v>42</v>
      </c>
      <c r="I8" t="s">
        <v>10</v>
      </c>
      <c r="J8">
        <v>800</v>
      </c>
      <c r="N8" t="s">
        <v>23</v>
      </c>
      <c r="O8">
        <v>3.1415000000000002</v>
      </c>
      <c r="Q8">
        <v>3.1415000000000002</v>
      </c>
    </row>
    <row r="9" spans="2:17" ht="15.75" x14ac:dyDescent="0.25">
      <c r="B9" s="2" t="s">
        <v>0</v>
      </c>
      <c r="F9" t="s">
        <v>7</v>
      </c>
      <c r="G9">
        <v>20</v>
      </c>
      <c r="I9" t="s">
        <v>9</v>
      </c>
      <c r="J9">
        <v>5.0000000000000001E-4</v>
      </c>
      <c r="N9" t="s">
        <v>24</v>
      </c>
      <c r="O9">
        <v>206.5</v>
      </c>
      <c r="P9" t="s">
        <v>25</v>
      </c>
      <c r="Q9">
        <v>206.5</v>
      </c>
    </row>
    <row r="10" spans="2:17" ht="16.5" thickBot="1" x14ac:dyDescent="0.3">
      <c r="B10" s="2" t="s">
        <v>1</v>
      </c>
      <c r="F10" t="s">
        <v>9</v>
      </c>
      <c r="G10">
        <v>1.01325</v>
      </c>
      <c r="I10" t="s">
        <v>7</v>
      </c>
      <c r="J10">
        <v>20</v>
      </c>
      <c r="N10" t="s">
        <v>26</v>
      </c>
      <c r="O10">
        <v>60</v>
      </c>
      <c r="P10" t="s">
        <v>27</v>
      </c>
      <c r="Q10">
        <v>60</v>
      </c>
    </row>
    <row r="11" spans="2:17" ht="16.5" thickBot="1" x14ac:dyDescent="0.3">
      <c r="B11" s="2" t="s">
        <v>2</v>
      </c>
      <c r="F11" t="s">
        <v>10</v>
      </c>
      <c r="G11" s="6">
        <f>G8*(273+G9)*1.01325/((273+20)*G10)</f>
        <v>42</v>
      </c>
      <c r="I11" t="s">
        <v>8</v>
      </c>
      <c r="J11">
        <f>J8*293*J9/((273+J10)*1.01325)</f>
        <v>0.39476930668640514</v>
      </c>
      <c r="N11" t="s">
        <v>28</v>
      </c>
      <c r="O11" s="7">
        <v>3.5999999999999999E-3</v>
      </c>
      <c r="Q11">
        <v>3.5999999999999999E-3</v>
      </c>
    </row>
    <row r="12" spans="2:17" ht="15.75" x14ac:dyDescent="0.25">
      <c r="B12" s="2" t="s">
        <v>3</v>
      </c>
      <c r="I12" t="s">
        <v>17</v>
      </c>
      <c r="J12">
        <v>39</v>
      </c>
      <c r="N12" t="s">
        <v>29</v>
      </c>
      <c r="O12">
        <f>O7*O8*O9*O9*O10*O11/4</f>
        <v>5996.8814898352493</v>
      </c>
      <c r="Q12">
        <f>Q7*Q8*Q9*Q9*Q10*Q11/4</f>
        <v>4579.0421991142503</v>
      </c>
    </row>
    <row r="13" spans="2:17" x14ac:dyDescent="0.25">
      <c r="B13" s="2"/>
      <c r="I13" t="s">
        <v>33</v>
      </c>
      <c r="J13">
        <v>0.75</v>
      </c>
    </row>
    <row r="14" spans="2:17" x14ac:dyDescent="0.25">
      <c r="B14" s="3" t="s">
        <v>11</v>
      </c>
      <c r="I14" t="s">
        <v>16</v>
      </c>
      <c r="J14" s="8">
        <f>J11/(J12*J12*0.0036*J13*3.14/4)</f>
        <v>0.1224561902605964</v>
      </c>
      <c r="M14" t="s">
        <v>30</v>
      </c>
      <c r="O14" t="s">
        <v>31</v>
      </c>
      <c r="Q14" t="s">
        <v>21</v>
      </c>
    </row>
    <row r="15" spans="2:17" x14ac:dyDescent="0.25">
      <c r="B15" s="2" t="s">
        <v>14</v>
      </c>
      <c r="N15" t="s">
        <v>23</v>
      </c>
      <c r="O15">
        <v>3.1415000000000002</v>
      </c>
      <c r="Q15">
        <v>3.1415000000000002</v>
      </c>
    </row>
    <row r="16" spans="2:17" x14ac:dyDescent="0.25">
      <c r="B16" s="2"/>
      <c r="N16" t="s">
        <v>24</v>
      </c>
      <c r="O16">
        <v>206.5</v>
      </c>
      <c r="P16" t="s">
        <v>25</v>
      </c>
      <c r="Q16">
        <v>206.5</v>
      </c>
    </row>
    <row r="17" spans="2:17" ht="15.75" x14ac:dyDescent="0.25">
      <c r="B17" s="2" t="s">
        <v>0</v>
      </c>
      <c r="N17" t="s">
        <v>26</v>
      </c>
      <c r="O17">
        <v>60</v>
      </c>
      <c r="P17" t="s">
        <v>27</v>
      </c>
      <c r="Q17">
        <v>78.5</v>
      </c>
    </row>
    <row r="18" spans="2:17" x14ac:dyDescent="0.25">
      <c r="B18" s="2" t="s">
        <v>4</v>
      </c>
      <c r="N18" t="s">
        <v>28</v>
      </c>
      <c r="O18">
        <v>3.5999999999999999E-3</v>
      </c>
      <c r="Q18">
        <v>3.5999999999999999E-3</v>
      </c>
    </row>
    <row r="19" spans="2:17" ht="15.75" x14ac:dyDescent="0.25">
      <c r="B19" s="2" t="s">
        <v>2</v>
      </c>
      <c r="N19" t="s">
        <v>29</v>
      </c>
      <c r="O19" s="7">
        <v>5997</v>
      </c>
      <c r="P19" t="s">
        <v>32</v>
      </c>
      <c r="Q19" s="7">
        <v>5997</v>
      </c>
    </row>
    <row r="20" spans="2:17" x14ac:dyDescent="0.25">
      <c r="B20" s="2" t="s">
        <v>5</v>
      </c>
      <c r="N20" t="s">
        <v>22</v>
      </c>
      <c r="O20">
        <f>O19*4/(O15*O16*O16*O17*O18)</f>
        <v>0.82901638266934963</v>
      </c>
      <c r="Q20">
        <f>Q19*4/(Q15*Q16*Q16*Q17*Q18)</f>
        <v>0.63364309503389782</v>
      </c>
    </row>
    <row r="21" spans="2:17" x14ac:dyDescent="0.25">
      <c r="B21" s="2"/>
    </row>
    <row r="23" spans="2:17" x14ac:dyDescent="0.25">
      <c r="B23" s="3"/>
    </row>
    <row r="24" spans="2:17" x14ac:dyDescent="0.25">
      <c r="B24" s="4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dcterms:created xsi:type="dcterms:W3CDTF">2012-03-30T10:46:53Z</dcterms:created>
  <dcterms:modified xsi:type="dcterms:W3CDTF">2012-04-19T07:30:25Z</dcterms:modified>
</cp:coreProperties>
</file>