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95" windowHeight="12270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E38" i="1" l="1"/>
  <c r="E40" i="1" s="1"/>
  <c r="E42" i="1" s="1"/>
  <c r="E29" i="1"/>
  <c r="E31" i="1" s="1"/>
  <c r="E33" i="1" s="1"/>
  <c r="E13" i="1"/>
  <c r="E20" i="1"/>
  <c r="E22" i="1" s="1"/>
  <c r="E5" i="1"/>
  <c r="I11" i="1" l="1"/>
  <c r="H33" i="1" s="1"/>
  <c r="E24" i="1"/>
  <c r="H24" i="1" l="1"/>
  <c r="H42" i="1"/>
</calcChain>
</file>

<file path=xl/sharedStrings.xml><?xml version="1.0" encoding="utf-8"?>
<sst xmlns="http://schemas.openxmlformats.org/spreadsheetml/2006/main" count="63" uniqueCount="33">
  <si>
    <t>m</t>
  </si>
  <si>
    <t>Sensor:</t>
  </si>
  <si>
    <t>SS 20.650</t>
  </si>
  <si>
    <t>mA</t>
  </si>
  <si>
    <t>Supply voltage:</t>
  </si>
  <si>
    <t>V DC</t>
  </si>
  <si>
    <t>%</t>
  </si>
  <si>
    <t>rated value</t>
  </si>
  <si>
    <t>tolerance:</t>
  </si>
  <si>
    <t>Supply current:</t>
  </si>
  <si>
    <t>Connection cable:</t>
  </si>
  <si>
    <t>Length:</t>
  </si>
  <si>
    <t>SCHMIDT cable:</t>
  </si>
  <si>
    <t>Cross section area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</si>
  <si>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</si>
  <si>
    <t>Resistance per length</t>
  </si>
  <si>
    <r>
      <t>max. value: I</t>
    </r>
    <r>
      <rPr>
        <vertAlign val="subscript"/>
        <sz val="11"/>
        <color theme="1"/>
        <rFont val="Calibri"/>
        <family val="2"/>
        <scheme val="minor"/>
      </rPr>
      <t>Supply,max</t>
    </r>
  </si>
  <si>
    <r>
      <t>min. value: U</t>
    </r>
    <r>
      <rPr>
        <vertAlign val="subscript"/>
        <sz val="11"/>
        <color theme="1"/>
        <rFont val="Calibri"/>
        <family val="2"/>
        <scheme val="minor"/>
      </rPr>
      <t>Supply,min</t>
    </r>
  </si>
  <si>
    <t>V</t>
  </si>
  <si>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Calibri"/>
        <family val="2"/>
        <scheme val="minor"/>
      </rPr>
      <t>/km    @ T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</t>
    </r>
  </si>
  <si>
    <t>°C</t>
  </si>
  <si>
    <t>Operating temperature:</t>
  </si>
  <si>
    <r>
      <t>T</t>
    </r>
    <r>
      <rPr>
        <vertAlign val="subscript"/>
        <sz val="11"/>
        <color theme="1"/>
        <rFont val="Calibri"/>
        <family val="2"/>
        <scheme val="minor"/>
      </rPr>
      <t>Electronics,max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</si>
  <si>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Calibri"/>
        <family val="2"/>
        <scheme val="minor"/>
      </rPr>
      <t>/km    @ T</t>
    </r>
    <r>
      <rPr>
        <vertAlign val="subscript"/>
        <sz val="11"/>
        <color theme="1"/>
        <rFont val="Calibri"/>
        <family val="2"/>
        <scheme val="minor"/>
      </rPr>
      <t>electronics, max</t>
    </r>
    <r>
      <rPr>
        <sz val="11"/>
        <color theme="1"/>
        <rFont val="Calibri"/>
        <family val="2"/>
        <scheme val="minor"/>
      </rPr>
      <t xml:space="preserve"> </t>
    </r>
  </si>
  <si>
    <t>Max. Voltage drop per supply lead:</t>
  </si>
  <si>
    <t>Max. Voltage drop over both supply leads:</t>
  </si>
  <si>
    <t>1.)</t>
  </si>
  <si>
    <t>2.)</t>
  </si>
  <si>
    <t>Typical supply unit:</t>
  </si>
  <si>
    <t>Admissible voltage drop over both supply leads:</t>
  </si>
  <si>
    <t>3.)</t>
  </si>
  <si>
    <t>Cable AWG22:</t>
  </si>
  <si>
    <t>Cable AWG20: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</si>
</sst>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/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18</xdr:row>
      <xdr:rowOff>66675</xdr:rowOff>
    </xdr:from>
    <xdr:to>
      <xdr:col>4</xdr:col>
      <xdr:colOff>457200</xdr:colOff>
      <xdr:row>18</xdr:row>
      <xdr:rowOff>180975</xdr:rowOff>
    </xdr:to>
    <xdr:sp macro="" textlink="">
      <xdr:nvSpPr>
        <xdr:cNvPr id="3" name="Pfeil nach unten 2"/>
        <xdr:cNvSpPr/>
      </xdr:nvSpPr>
      <xdr:spPr>
        <a:xfrm>
          <a:off x="4733925" y="3714750"/>
          <a:ext cx="12382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333375</xdr:colOff>
      <xdr:row>27</xdr:row>
      <xdr:rowOff>66675</xdr:rowOff>
    </xdr:from>
    <xdr:to>
      <xdr:col>4</xdr:col>
      <xdr:colOff>457200</xdr:colOff>
      <xdr:row>27</xdr:row>
      <xdr:rowOff>180975</xdr:rowOff>
    </xdr:to>
    <xdr:sp macro="" textlink="">
      <xdr:nvSpPr>
        <xdr:cNvPr id="4" name="Pfeil nach unten 3"/>
        <xdr:cNvSpPr/>
      </xdr:nvSpPr>
      <xdr:spPr>
        <a:xfrm>
          <a:off x="5953125" y="3714750"/>
          <a:ext cx="12382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333375</xdr:colOff>
      <xdr:row>4</xdr:row>
      <xdr:rowOff>142875</xdr:rowOff>
    </xdr:from>
    <xdr:to>
      <xdr:col>6</xdr:col>
      <xdr:colOff>438150</xdr:colOff>
      <xdr:row>8</xdr:row>
      <xdr:rowOff>152400</xdr:rowOff>
    </xdr:to>
    <xdr:cxnSp macro="">
      <xdr:nvCxnSpPr>
        <xdr:cNvPr id="6" name="Gerade Verbindung mit Pfeil 5"/>
        <xdr:cNvCxnSpPr/>
      </xdr:nvCxnSpPr>
      <xdr:spPr>
        <a:xfrm>
          <a:off x="6715125" y="1219200"/>
          <a:ext cx="1533525" cy="714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8</xdr:row>
      <xdr:rowOff>209550</xdr:rowOff>
    </xdr:from>
    <xdr:to>
      <xdr:col>6</xdr:col>
      <xdr:colOff>438150</xdr:colOff>
      <xdr:row>12</xdr:row>
      <xdr:rowOff>133350</xdr:rowOff>
    </xdr:to>
    <xdr:cxnSp macro="">
      <xdr:nvCxnSpPr>
        <xdr:cNvPr id="8" name="Gerade Verbindung mit Pfeil 7"/>
        <xdr:cNvCxnSpPr/>
      </xdr:nvCxnSpPr>
      <xdr:spPr>
        <a:xfrm flipV="1">
          <a:off x="6781800" y="1990725"/>
          <a:ext cx="1466850" cy="914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23</xdr:row>
      <xdr:rowOff>114300</xdr:rowOff>
    </xdr:from>
    <xdr:to>
      <xdr:col>6</xdr:col>
      <xdr:colOff>504825</xdr:colOff>
      <xdr:row>23</xdr:row>
      <xdr:rowOff>123825</xdr:rowOff>
    </xdr:to>
    <xdr:cxnSp macro="">
      <xdr:nvCxnSpPr>
        <xdr:cNvPr id="10" name="Gerade Verbindung mit Pfeil 9"/>
        <xdr:cNvCxnSpPr/>
      </xdr:nvCxnSpPr>
      <xdr:spPr>
        <a:xfrm>
          <a:off x="6667500" y="5362575"/>
          <a:ext cx="16478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361950</xdr:colOff>
      <xdr:row>11</xdr:row>
      <xdr:rowOff>57150</xdr:rowOff>
    </xdr:from>
    <xdr:to>
      <xdr:col>8</xdr:col>
      <xdr:colOff>419100</xdr:colOff>
      <xdr:row>22</xdr:row>
      <xdr:rowOff>85725</xdr:rowOff>
    </xdr:to>
    <xdr:cxnSp macro="">
      <xdr:nvCxnSpPr>
        <xdr:cNvPr id="12" name="Gerade Verbindung mit Pfeil 11"/>
        <xdr:cNvCxnSpPr/>
      </xdr:nvCxnSpPr>
      <xdr:spPr>
        <a:xfrm flipH="1">
          <a:off x="7477125" y="2076450"/>
          <a:ext cx="57150" cy="22002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257175</xdr:colOff>
      <xdr:row>32</xdr:row>
      <xdr:rowOff>95250</xdr:rowOff>
    </xdr:from>
    <xdr:to>
      <xdr:col>6</xdr:col>
      <xdr:colOff>476250</xdr:colOff>
      <xdr:row>32</xdr:row>
      <xdr:rowOff>104775</xdr:rowOff>
    </xdr:to>
    <xdr:cxnSp macro="">
      <xdr:nvCxnSpPr>
        <xdr:cNvPr id="13" name="Gerade Verbindung mit Pfeil 12"/>
        <xdr:cNvCxnSpPr/>
      </xdr:nvCxnSpPr>
      <xdr:spPr>
        <a:xfrm>
          <a:off x="6638925" y="7743825"/>
          <a:ext cx="16478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333375</xdr:colOff>
      <xdr:row>36</xdr:row>
      <xdr:rowOff>66675</xdr:rowOff>
    </xdr:from>
    <xdr:to>
      <xdr:col>4</xdr:col>
      <xdr:colOff>457200</xdr:colOff>
      <xdr:row>36</xdr:row>
      <xdr:rowOff>180975</xdr:rowOff>
    </xdr:to>
    <xdr:sp macro="" textlink="">
      <xdr:nvSpPr>
        <xdr:cNvPr id="14" name="Pfeil nach unten 13"/>
        <xdr:cNvSpPr/>
      </xdr:nvSpPr>
      <xdr:spPr>
        <a:xfrm>
          <a:off x="5953125" y="6343650"/>
          <a:ext cx="12382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257175</xdr:colOff>
      <xdr:row>41</xdr:row>
      <xdr:rowOff>95250</xdr:rowOff>
    </xdr:from>
    <xdr:to>
      <xdr:col>6</xdr:col>
      <xdr:colOff>476250</xdr:colOff>
      <xdr:row>41</xdr:row>
      <xdr:rowOff>104775</xdr:rowOff>
    </xdr:to>
    <xdr:cxnSp macro="">
      <xdr:nvCxnSpPr>
        <xdr:cNvPr id="15" name="Gerade Verbindung mit Pfeil 14"/>
        <xdr:cNvCxnSpPr/>
      </xdr:nvCxnSpPr>
      <xdr:spPr>
        <a:xfrm>
          <a:off x="6638925" y="7362825"/>
          <a:ext cx="16478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2"/>
  <sheetViews>
    <sheetView tabSelected="1" zoomScaleNormal="100" workbookViewId="0">
      <selection activeCell="I3" sqref="I3"/>
    </sheetView>
  </sheetViews>
  <sheetFormatPr baseColWidth="10" defaultRowHeight="15" x14ac:dyDescent="0.25"/>
  <cols>
    <col min="1" max="1" width="3.7109375" customWidth="1"/>
    <col min="2" max="2" width="6.42578125" customWidth="1"/>
    <col min="3" max="3" width="15.85546875" customWidth="1"/>
    <col min="4" max="4" width="39.140625" customWidth="1"/>
    <col min="5" max="5" width="9.7109375" customWidth="1"/>
    <col min="6" max="6" width="21.42578125" customWidth="1"/>
    <col min="7" max="7" width="6.7109375" customWidth="1"/>
    <col min="8" max="8" width="3.7109375" customWidth="1"/>
  </cols>
  <sheetData>
    <row r="1" spans="2:11" x14ac:dyDescent="0.25">
      <c r="B1" s="20" t="s">
        <v>1</v>
      </c>
      <c r="C1" s="20"/>
      <c r="D1" s="20" t="s">
        <v>2</v>
      </c>
      <c r="E1" s="5"/>
      <c r="F1" s="5"/>
    </row>
    <row r="2" spans="2:11" ht="9.9499999999999993" customHeight="1" x14ac:dyDescent="0.25">
      <c r="B2" s="5"/>
      <c r="C2" s="5"/>
      <c r="D2" s="5"/>
      <c r="E2" s="5"/>
      <c r="F2" s="5"/>
    </row>
    <row r="3" spans="2:11" x14ac:dyDescent="0.25">
      <c r="B3" s="5" t="s">
        <v>4</v>
      </c>
      <c r="C3" s="5"/>
      <c r="D3" s="5" t="s">
        <v>7</v>
      </c>
      <c r="E3" s="6">
        <v>24</v>
      </c>
      <c r="F3" s="5" t="s">
        <v>5</v>
      </c>
    </row>
    <row r="4" spans="2:11" x14ac:dyDescent="0.25">
      <c r="B4" s="5"/>
      <c r="C4" s="5"/>
      <c r="D4" s="5" t="s">
        <v>8</v>
      </c>
      <c r="E4" s="6">
        <v>-20</v>
      </c>
      <c r="F4" s="5" t="s">
        <v>6</v>
      </c>
    </row>
    <row r="5" spans="2:11" ht="18" x14ac:dyDescent="0.35">
      <c r="B5" s="5"/>
      <c r="C5" s="5"/>
      <c r="D5" s="5" t="s">
        <v>17</v>
      </c>
      <c r="E5" s="6">
        <f>E3*(1+E4/100)</f>
        <v>19.200000000000003</v>
      </c>
      <c r="F5" s="5" t="s">
        <v>5</v>
      </c>
    </row>
    <row r="6" spans="2:11" ht="9.9499999999999993" customHeight="1" x14ac:dyDescent="0.25">
      <c r="B6" s="5"/>
      <c r="C6" s="5"/>
      <c r="D6" s="5"/>
      <c r="E6" s="5"/>
      <c r="F6" s="5"/>
    </row>
    <row r="7" spans="2:11" ht="18" x14ac:dyDescent="0.35">
      <c r="B7" s="5" t="s">
        <v>9</v>
      </c>
      <c r="C7" s="5"/>
      <c r="D7" s="5" t="s">
        <v>16</v>
      </c>
      <c r="E7" s="6">
        <v>140</v>
      </c>
      <c r="F7" s="5" t="s">
        <v>3</v>
      </c>
    </row>
    <row r="8" spans="2:11" ht="9.9499999999999993" customHeight="1" thickBot="1" x14ac:dyDescent="0.3">
      <c r="B8" s="5"/>
      <c r="C8" s="5"/>
      <c r="D8" s="5"/>
      <c r="E8" s="6"/>
      <c r="F8" s="5"/>
    </row>
    <row r="9" spans="2:11" ht="18" x14ac:dyDescent="0.35">
      <c r="B9" s="5" t="s">
        <v>21</v>
      </c>
      <c r="C9" s="5"/>
      <c r="D9" s="5" t="s">
        <v>22</v>
      </c>
      <c r="E9" s="6">
        <v>70</v>
      </c>
      <c r="F9" s="5" t="s">
        <v>20</v>
      </c>
      <c r="H9" s="13" t="s">
        <v>29</v>
      </c>
      <c r="I9" s="10"/>
      <c r="J9" s="14"/>
      <c r="K9" s="12"/>
    </row>
    <row r="10" spans="2:11" x14ac:dyDescent="0.25">
      <c r="H10" s="15"/>
      <c r="I10" s="11"/>
      <c r="J10" s="16"/>
    </row>
    <row r="11" spans="2:11" ht="15.75" thickBot="1" x14ac:dyDescent="0.3">
      <c r="B11" s="7" t="s">
        <v>28</v>
      </c>
      <c r="C11" s="7"/>
      <c r="D11" s="7" t="s">
        <v>7</v>
      </c>
      <c r="E11" s="8">
        <v>24</v>
      </c>
      <c r="F11" s="7" t="s">
        <v>5</v>
      </c>
      <c r="H11" s="17"/>
      <c r="I11" s="18">
        <f>E13-E5</f>
        <v>2.3999999999999986</v>
      </c>
      <c r="J11" s="19" t="s">
        <v>18</v>
      </c>
    </row>
    <row r="12" spans="2:11" x14ac:dyDescent="0.25">
      <c r="B12" s="7"/>
      <c r="C12" s="7"/>
      <c r="D12" s="7" t="s">
        <v>8</v>
      </c>
      <c r="E12" s="8">
        <v>-10</v>
      </c>
      <c r="F12" s="7" t="s">
        <v>6</v>
      </c>
    </row>
    <row r="13" spans="2:11" ht="18" x14ac:dyDescent="0.35">
      <c r="B13" s="7"/>
      <c r="C13" s="7"/>
      <c r="D13" s="7" t="s">
        <v>17</v>
      </c>
      <c r="E13" s="8">
        <f>E11*(1+E12/100)</f>
        <v>21.6</v>
      </c>
      <c r="F13" s="7" t="s">
        <v>5</v>
      </c>
    </row>
    <row r="14" spans="2:11" x14ac:dyDescent="0.25">
      <c r="E14" s="1"/>
    </row>
    <row r="15" spans="2:11" x14ac:dyDescent="0.25">
      <c r="B15" t="s">
        <v>10</v>
      </c>
      <c r="D15" t="s">
        <v>11</v>
      </c>
      <c r="E15" s="2">
        <v>200</v>
      </c>
      <c r="F15" t="s">
        <v>0</v>
      </c>
    </row>
    <row r="17" spans="2:8" ht="17.25" x14ac:dyDescent="0.25">
      <c r="B17" s="1" t="s">
        <v>26</v>
      </c>
      <c r="C17" t="s">
        <v>12</v>
      </c>
      <c r="D17" t="s">
        <v>13</v>
      </c>
      <c r="E17" s="1">
        <v>0.25</v>
      </c>
      <c r="F17" t="s">
        <v>14</v>
      </c>
    </row>
    <row r="18" spans="2:8" ht="18" x14ac:dyDescent="0.35">
      <c r="D18" t="s">
        <v>15</v>
      </c>
      <c r="E18" s="1">
        <v>70</v>
      </c>
      <c r="F18" t="s">
        <v>19</v>
      </c>
      <c r="G18" s="1">
        <v>25</v>
      </c>
      <c r="H18" t="s">
        <v>20</v>
      </c>
    </row>
    <row r="19" spans="2:8" x14ac:dyDescent="0.25">
      <c r="E19" s="1"/>
      <c r="G19" s="1"/>
    </row>
    <row r="20" spans="2:8" ht="18" x14ac:dyDescent="0.35">
      <c r="E20" s="1">
        <f>E18*(1+0.004*($E$9-G18))</f>
        <v>82.6</v>
      </c>
      <c r="F20" t="s">
        <v>23</v>
      </c>
      <c r="G20" s="1"/>
    </row>
    <row r="21" spans="2:8" ht="9.9499999999999993" customHeight="1" x14ac:dyDescent="0.25"/>
    <row r="22" spans="2:8" x14ac:dyDescent="0.25">
      <c r="D22" t="s">
        <v>24</v>
      </c>
      <c r="E22" s="3">
        <f>$E$7/1000*$E$15/1000*E20</f>
        <v>2.3128000000000002</v>
      </c>
      <c r="F22" t="s">
        <v>18</v>
      </c>
    </row>
    <row r="23" spans="2:8" ht="9.9499999999999993" customHeight="1" x14ac:dyDescent="0.25">
      <c r="E23" s="4"/>
    </row>
    <row r="24" spans="2:8" ht="15.75" x14ac:dyDescent="0.25">
      <c r="D24" t="s">
        <v>25</v>
      </c>
      <c r="E24" s="3">
        <f>2*E22</f>
        <v>4.6256000000000004</v>
      </c>
      <c r="F24" t="s">
        <v>18</v>
      </c>
      <c r="H24" s="9" t="str">
        <f>IF(E24&gt;$I$11,"Not admissible!","Admissible!")</f>
        <v>Not admissible!</v>
      </c>
    </row>
    <row r="26" spans="2:8" ht="17.25" x14ac:dyDescent="0.25">
      <c r="B26" s="1" t="s">
        <v>27</v>
      </c>
      <c r="C26" t="s">
        <v>31</v>
      </c>
      <c r="D26" t="s">
        <v>13</v>
      </c>
      <c r="E26" s="1">
        <v>0.34</v>
      </c>
      <c r="F26" t="s">
        <v>14</v>
      </c>
    </row>
    <row r="27" spans="2:8" ht="18" x14ac:dyDescent="0.35">
      <c r="D27" t="s">
        <v>15</v>
      </c>
      <c r="E27" s="1">
        <v>52.3</v>
      </c>
      <c r="F27" t="s">
        <v>19</v>
      </c>
      <c r="G27" s="1">
        <v>25</v>
      </c>
      <c r="H27" t="s">
        <v>20</v>
      </c>
    </row>
    <row r="28" spans="2:8" x14ac:dyDescent="0.25">
      <c r="E28" s="1"/>
      <c r="G28" s="1"/>
    </row>
    <row r="29" spans="2:8" ht="18" x14ac:dyDescent="0.35">
      <c r="E29" s="1">
        <f>E27*(1+0.004*($E$9-G27))</f>
        <v>61.713999999999992</v>
      </c>
      <c r="F29" t="s">
        <v>23</v>
      </c>
      <c r="G29" s="1"/>
    </row>
    <row r="30" spans="2:8" ht="9.9499999999999993" customHeight="1" x14ac:dyDescent="0.25"/>
    <row r="31" spans="2:8" x14ac:dyDescent="0.25">
      <c r="D31" t="s">
        <v>24</v>
      </c>
      <c r="E31" s="3">
        <f>$E$7/1000*$E$15/1000*E29</f>
        <v>1.727992</v>
      </c>
      <c r="F31" t="s">
        <v>18</v>
      </c>
    </row>
    <row r="32" spans="2:8" ht="9.9499999999999993" customHeight="1" x14ac:dyDescent="0.25">
      <c r="E32" s="4"/>
    </row>
    <row r="33" spans="2:8" ht="15.75" x14ac:dyDescent="0.25">
      <c r="D33" t="s">
        <v>25</v>
      </c>
      <c r="E33" s="3">
        <f>2*E31</f>
        <v>3.4559839999999999</v>
      </c>
      <c r="F33" t="s">
        <v>18</v>
      </c>
      <c r="H33" s="9" t="str">
        <f>IF(E33&gt;$I$11,"Not admissible!","Admissible!")</f>
        <v>Not admissible!</v>
      </c>
    </row>
    <row r="35" spans="2:8" ht="17.25" x14ac:dyDescent="0.25">
      <c r="B35" s="1" t="s">
        <v>30</v>
      </c>
      <c r="C35" t="s">
        <v>32</v>
      </c>
      <c r="D35" t="s">
        <v>13</v>
      </c>
      <c r="E35" s="1">
        <v>0.5</v>
      </c>
      <c r="F35" t="s">
        <v>14</v>
      </c>
    </row>
    <row r="36" spans="2:8" ht="18" x14ac:dyDescent="0.35">
      <c r="D36" t="s">
        <v>15</v>
      </c>
      <c r="E36" s="1">
        <v>33</v>
      </c>
      <c r="F36" t="s">
        <v>19</v>
      </c>
      <c r="G36" s="1">
        <v>25</v>
      </c>
      <c r="H36" t="s">
        <v>20</v>
      </c>
    </row>
    <row r="37" spans="2:8" x14ac:dyDescent="0.25">
      <c r="E37" s="1"/>
      <c r="G37" s="1"/>
    </row>
    <row r="38" spans="2:8" ht="18" x14ac:dyDescent="0.35">
      <c r="E38" s="1">
        <f>E36*(1+0.004*($E$9-G36))</f>
        <v>38.94</v>
      </c>
      <c r="F38" t="s">
        <v>23</v>
      </c>
      <c r="G38" s="1"/>
    </row>
    <row r="39" spans="2:8" ht="9.9499999999999993" customHeight="1" x14ac:dyDescent="0.25"/>
    <row r="40" spans="2:8" x14ac:dyDescent="0.25">
      <c r="D40" t="s">
        <v>24</v>
      </c>
      <c r="E40" s="3">
        <f>$E$7/1000*$E$15/1000*E38</f>
        <v>1.0903200000000002</v>
      </c>
      <c r="F40" t="s">
        <v>18</v>
      </c>
    </row>
    <row r="41" spans="2:8" ht="9.9499999999999993" customHeight="1" x14ac:dyDescent="0.25">
      <c r="E41" s="4"/>
    </row>
    <row r="42" spans="2:8" ht="15.75" x14ac:dyDescent="0.25">
      <c r="D42" t="s">
        <v>25</v>
      </c>
      <c r="E42" s="3">
        <f>2*E40</f>
        <v>2.1806400000000004</v>
      </c>
      <c r="F42" t="s">
        <v>18</v>
      </c>
      <c r="H42" s="9" t="str">
        <f>IF(E42&gt;$I$11,"Not admissible!","Admissible!")</f>
        <v>Admissible!</v>
      </c>
    </row>
  </sheetData>
  <mergeCells count="1">
    <mergeCell ref="H9:J10"/>
  </mergeCells>
  <pageMargins left="0.7" right="0.7" top="0.78740157499999996" bottom="0.78740157499999996" header="0.3" footer="0.3"/>
  <pageSetup paperSize="9" orientation="landscape" r:id="rId1"/>
  <headerFooter>
    <oddHeader>&amp;LSCHMIDT Technology&amp;R17.07.12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SCHMIDT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Manfred</dc:creator>
  <cp:lastModifiedBy>Schmitt, Manfred</cp:lastModifiedBy>
  <dcterms:created xsi:type="dcterms:W3CDTF">2012-07-17T06:35:29Z</dcterms:created>
  <dcterms:modified xsi:type="dcterms:W3CDTF">2012-07-17T07:31:44Z</dcterms:modified>
</cp:coreProperties>
</file>