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610" windowHeight="6210"/>
  </bookViews>
  <sheets>
    <sheet name="Vins" sheetId="1" r:id="rId1"/>
    <sheet name="Mémoire" sheetId="2" r:id="rId2"/>
  </sheets>
  <definedNames>
    <definedName name="_xlnm._FilterDatabase" localSheetId="1" hidden="1">Mémoire!$A$1:$Q$514</definedName>
    <definedName name="_xlnm._FilterDatabase" localSheetId="0" hidden="1">Vins!$A$1:$Q$219</definedName>
    <definedName name="_xlnm.Print_Titles" localSheetId="0">Vins!$1:$1</definedName>
    <definedName name="Type">Vins!$B:$B</definedName>
    <definedName name="Undefined" localSheetId="0" hidden="1">Vins!$B$1:$O$221</definedName>
    <definedName name="_xlnm.Print_Area" localSheetId="0">Vins!$A$2:$O$224</definedName>
  </definedNames>
  <calcPr calcId="145621"/>
</workbook>
</file>

<file path=xl/calcChain.xml><?xml version="1.0" encoding="utf-8"?>
<calcChain xmlns="http://schemas.openxmlformats.org/spreadsheetml/2006/main">
  <c r="O154" i="1" l="1"/>
  <c r="O161" i="1"/>
  <c r="O160" i="1"/>
  <c r="O186" i="1"/>
  <c r="O185" i="1"/>
  <c r="O64" i="1"/>
  <c r="O184" i="1"/>
  <c r="O63" i="1"/>
  <c r="O62" i="1"/>
  <c r="O183" i="1"/>
  <c r="O61" i="1"/>
  <c r="O78" i="1" l="1"/>
  <c r="O4" i="1"/>
  <c r="O77" i="1"/>
  <c r="O8" i="1"/>
  <c r="O209" i="1"/>
  <c r="O574" i="2"/>
  <c r="O573" i="2"/>
  <c r="O189" i="1" l="1"/>
  <c r="O556" i="2" l="1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169" i="1"/>
  <c r="O97" i="1"/>
  <c r="O87" i="1"/>
  <c r="O148" i="1"/>
  <c r="O73" i="1"/>
  <c r="O67" i="1"/>
  <c r="O66" i="1"/>
  <c r="O45" i="1"/>
  <c r="O46" i="1"/>
  <c r="O205" i="1"/>
  <c r="O201" i="1"/>
  <c r="O202" i="1"/>
  <c r="O76" i="1"/>
  <c r="O217" i="1"/>
  <c r="O208" i="1"/>
  <c r="O81" i="1" l="1"/>
  <c r="O37" i="1"/>
  <c r="O26" i="1"/>
  <c r="O85" i="1"/>
  <c r="O79" i="1"/>
  <c r="O83" i="1"/>
  <c r="O82" i="1"/>
  <c r="O84" i="1"/>
  <c r="O80" i="1"/>
  <c r="O86" i="1"/>
  <c r="O555" i="2"/>
  <c r="O554" i="2"/>
  <c r="O553" i="2"/>
  <c r="O96" i="1"/>
  <c r="O552" i="2"/>
  <c r="O551" i="2"/>
  <c r="O550" i="2"/>
  <c r="O549" i="2"/>
  <c r="O548" i="2"/>
  <c r="O547" i="2"/>
  <c r="O546" i="2"/>
  <c r="O545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170" i="1"/>
  <c r="O149" i="1"/>
  <c r="O166" i="1"/>
  <c r="O36" i="1"/>
  <c r="O32" i="1"/>
  <c r="O147" i="1"/>
  <c r="O92" i="1"/>
  <c r="O212" i="1"/>
  <c r="O70" i="1"/>
  <c r="O211" i="1"/>
  <c r="O174" i="1"/>
  <c r="O118" i="1"/>
  <c r="O195" i="1"/>
  <c r="O196" i="1"/>
  <c r="O179" i="1"/>
  <c r="O155" i="1"/>
  <c r="O34" i="1"/>
  <c r="O71" i="1"/>
  <c r="O164" i="1"/>
  <c r="O162" i="1"/>
  <c r="O152" i="1"/>
  <c r="O156" i="1"/>
  <c r="O159" i="1"/>
  <c r="O165" i="1"/>
  <c r="O198" i="1"/>
  <c r="O188" i="1"/>
  <c r="O203" i="1"/>
  <c r="O199" i="1"/>
  <c r="O187" i="1"/>
  <c r="O65" i="1"/>
  <c r="O200" i="1"/>
  <c r="O197" i="1"/>
  <c r="O68" i="1"/>
  <c r="O210" i="1"/>
  <c r="O175" i="1"/>
  <c r="O177" i="1"/>
  <c r="O109" i="1"/>
  <c r="O527" i="2"/>
  <c r="O526" i="2"/>
  <c r="O19" i="1"/>
  <c r="O18" i="1"/>
  <c r="O38" i="1"/>
  <c r="O16" i="1"/>
  <c r="O17" i="1"/>
  <c r="O24" i="1"/>
  <c r="O23" i="1"/>
  <c r="O525" i="2"/>
  <c r="O524" i="2"/>
  <c r="O101" i="1"/>
  <c r="O523" i="2"/>
  <c r="O522" i="2"/>
  <c r="O521" i="2"/>
  <c r="O168" i="1"/>
  <c r="O167" i="1"/>
  <c r="O173" i="1"/>
  <c r="O172" i="1"/>
  <c r="O150" i="1"/>
  <c r="O33" i="1"/>
  <c r="O180" i="1"/>
  <c r="O42" i="1"/>
  <c r="O520" i="2"/>
  <c r="O519" i="2"/>
  <c r="O518" i="2"/>
  <c r="O517" i="2"/>
  <c r="O516" i="2"/>
  <c r="O515" i="2"/>
  <c r="O132" i="1"/>
  <c r="O146" i="1"/>
  <c r="O89" i="1"/>
  <c r="B221" i="1"/>
  <c r="F223" i="1"/>
  <c r="B222" i="1"/>
  <c r="B223" i="1"/>
  <c r="O483" i="2"/>
  <c r="O496" i="2"/>
  <c r="O465" i="2"/>
  <c r="O499" i="2"/>
  <c r="O22" i="1"/>
  <c r="O21" i="1"/>
  <c r="O59" i="1"/>
  <c r="O44" i="1"/>
  <c r="O43" i="1"/>
  <c r="O72" i="1"/>
  <c r="O98" i="1"/>
  <c r="O106" i="1"/>
  <c r="O498" i="2"/>
  <c r="O482" i="2"/>
  <c r="O392" i="2"/>
  <c r="O362" i="2"/>
  <c r="O452" i="2"/>
  <c r="O514" i="2"/>
  <c r="O393" i="2"/>
  <c r="O91" i="1"/>
  <c r="O176" i="1"/>
  <c r="O194" i="1"/>
  <c r="O193" i="1"/>
  <c r="O121" i="1"/>
  <c r="O107" i="1"/>
  <c r="O11" i="1"/>
  <c r="O88" i="1"/>
  <c r="O99" i="1"/>
  <c r="O103" i="1"/>
  <c r="O108" i="1"/>
  <c r="O361" i="2"/>
  <c r="O420" i="2"/>
  <c r="O490" i="2"/>
  <c r="O481" i="2"/>
  <c r="O192" i="2"/>
  <c r="O451" i="2"/>
  <c r="O7" i="2"/>
  <c r="O360" i="2"/>
  <c r="O497" i="2"/>
  <c r="O418" i="2"/>
  <c r="O419" i="2"/>
  <c r="O258" i="2"/>
  <c r="O55" i="1"/>
  <c r="O178" i="1"/>
  <c r="O40" i="1"/>
  <c r="O145" i="2"/>
  <c r="O391" i="2"/>
  <c r="O30" i="1"/>
  <c r="O390" i="2"/>
  <c r="O204" i="1"/>
  <c r="O51" i="1"/>
  <c r="O50" i="1"/>
  <c r="O53" i="1"/>
  <c r="O48" i="1"/>
  <c r="O49" i="1"/>
  <c r="O47" i="1"/>
  <c r="O54" i="1"/>
  <c r="O487" i="2"/>
  <c r="O488" i="2"/>
  <c r="O480" i="2"/>
  <c r="O489" i="2"/>
  <c r="O257" i="2"/>
  <c r="O450" i="2"/>
  <c r="O144" i="2"/>
  <c r="O389" i="2"/>
  <c r="O90" i="1"/>
  <c r="O486" i="2"/>
  <c r="O495" i="2"/>
  <c r="O318" i="2"/>
  <c r="O34" i="2"/>
  <c r="O163" i="1"/>
  <c r="O157" i="1"/>
  <c r="O151" i="1"/>
  <c r="O153" i="1"/>
  <c r="O14" i="1"/>
  <c r="O28" i="1"/>
  <c r="O485" i="2"/>
  <c r="O143" i="2"/>
  <c r="O479" i="2"/>
  <c r="O388" i="2"/>
  <c r="O449" i="2"/>
  <c r="O472" i="2"/>
  <c r="O493" i="2"/>
  <c r="O494" i="2"/>
  <c r="O359" i="2"/>
  <c r="O82" i="2"/>
  <c r="O107" i="2"/>
  <c r="O463" i="2"/>
  <c r="O317" i="2"/>
  <c r="O417" i="2"/>
  <c r="O464" i="2"/>
  <c r="O93" i="1"/>
  <c r="O94" i="1"/>
  <c r="O125" i="1"/>
  <c r="O416" i="2"/>
  <c r="O448" i="2"/>
  <c r="O316" i="2"/>
  <c r="O387" i="2"/>
  <c r="O447" i="2"/>
  <c r="O478" i="2"/>
  <c r="O75" i="1"/>
  <c r="O60" i="1"/>
  <c r="O74" i="1"/>
  <c r="O513" i="2"/>
  <c r="O477" i="2"/>
  <c r="O386" i="2"/>
  <c r="O484" i="2"/>
  <c r="O414" i="2"/>
  <c r="O492" i="2"/>
  <c r="O415" i="2"/>
  <c r="O315" i="2"/>
  <c r="O142" i="2"/>
  <c r="O471" i="2"/>
  <c r="O134" i="1"/>
  <c r="O444" i="2"/>
  <c r="O470" i="2"/>
  <c r="O383" i="2"/>
  <c r="O255" i="2"/>
  <c r="O476" i="2"/>
  <c r="O190" i="2"/>
  <c r="O314" i="2"/>
  <c r="O445" i="2"/>
  <c r="O384" i="2"/>
  <c r="O191" i="2"/>
  <c r="O385" i="2"/>
  <c r="O446" i="2"/>
  <c r="O256" i="2"/>
  <c r="O141" i="2"/>
  <c r="O413" i="2"/>
  <c r="O145" i="1"/>
  <c r="O382" i="2"/>
  <c r="O475" i="2"/>
  <c r="O469" i="2"/>
  <c r="O491" i="2"/>
  <c r="O106" i="2"/>
  <c r="O254" i="2"/>
  <c r="O6" i="1"/>
  <c r="O9" i="1"/>
  <c r="O5" i="1"/>
  <c r="O3" i="1"/>
  <c r="O7" i="1"/>
  <c r="O135" i="1"/>
  <c r="O6" i="2"/>
  <c r="O253" i="2"/>
  <c r="O189" i="2"/>
  <c r="O357" i="2"/>
  <c r="O358" i="2"/>
  <c r="O15" i="1"/>
  <c r="O115" i="1"/>
  <c r="O381" i="2"/>
  <c r="O102" i="1"/>
  <c r="O443" i="2"/>
  <c r="O380" i="2"/>
  <c r="O442" i="2"/>
  <c r="O188" i="2"/>
  <c r="O216" i="1"/>
  <c r="O13" i="1"/>
  <c r="O27" i="1"/>
  <c r="O41" i="1"/>
  <c r="O59" i="2"/>
  <c r="O313" i="2"/>
  <c r="O31" i="1"/>
  <c r="N453" i="2"/>
  <c r="N259" i="2"/>
  <c r="N363" i="2"/>
  <c r="N394" i="2"/>
  <c r="N14" i="2"/>
  <c r="N83" i="2"/>
  <c r="N108" i="2"/>
  <c r="N22" i="2"/>
  <c r="N260" i="2"/>
  <c r="N48" i="2"/>
  <c r="N395" i="2"/>
  <c r="N146" i="2"/>
  <c r="N193" i="2"/>
  <c r="N194" i="2"/>
  <c r="N147" i="2"/>
  <c r="N421" i="2"/>
  <c r="N396" i="2"/>
  <c r="N109" i="2"/>
  <c r="N110" i="2"/>
  <c r="N148" i="2"/>
  <c r="N149" i="2"/>
  <c r="N195" i="2"/>
  <c r="N397" i="2"/>
  <c r="N196" i="2"/>
  <c r="N261" i="2"/>
  <c r="N319" i="2"/>
  <c r="N150" i="2"/>
  <c r="N197" i="2"/>
  <c r="N262" i="2"/>
  <c r="N398" i="2"/>
  <c r="N111" i="2"/>
  <c r="N151" i="2"/>
  <c r="N112" i="2"/>
  <c r="N198" i="2"/>
  <c r="N49" i="2"/>
  <c r="N199" i="2"/>
  <c r="N60" i="2"/>
  <c r="N113" i="2"/>
  <c r="N114" i="2"/>
  <c r="N152" i="2"/>
  <c r="N84" i="2"/>
  <c r="N85" i="2"/>
  <c r="N115" i="2"/>
  <c r="N35" i="2"/>
  <c r="N36" i="2"/>
  <c r="N116" i="2"/>
  <c r="N200" i="2"/>
  <c r="N153" i="2"/>
  <c r="N86" i="2"/>
  <c r="N50" i="2"/>
  <c r="N61" i="2"/>
  <c r="N87" i="2"/>
  <c r="N88" i="2"/>
  <c r="N201" i="2"/>
  <c r="N364" i="2"/>
  <c r="N263" i="2"/>
  <c r="N264" i="2"/>
  <c r="N265" i="2"/>
  <c r="N202" i="2"/>
  <c r="N266" i="2"/>
  <c r="N118" i="2"/>
  <c r="N23" i="2"/>
  <c r="N62" i="2"/>
  <c r="N89" i="2"/>
  <c r="N203" i="2"/>
  <c r="N320" i="2"/>
  <c r="N204" i="2"/>
  <c r="N399" i="2"/>
  <c r="N400" i="2"/>
  <c r="N205" i="2"/>
  <c r="N422" i="2"/>
  <c r="N90" i="2"/>
  <c r="N37" i="2"/>
  <c r="N155" i="2"/>
  <c r="N267" i="2"/>
  <c r="O206" i="2"/>
  <c r="N268" i="2"/>
  <c r="O454" i="2"/>
  <c r="N423" i="2"/>
  <c r="N401" i="2"/>
  <c r="N455" i="2"/>
  <c r="N156" i="2"/>
  <c r="N91" i="2"/>
  <c r="N63" i="2"/>
  <c r="N269" i="2"/>
  <c r="N270" i="2"/>
  <c r="N424" i="2"/>
  <c r="N425" i="2"/>
  <c r="O426" i="2"/>
  <c r="N207" i="2"/>
  <c r="N208" i="2"/>
  <c r="N119" i="2"/>
  <c r="N321" i="2"/>
  <c r="N157" i="2"/>
  <c r="N209" i="2"/>
  <c r="N456" i="2"/>
  <c r="N210" i="2"/>
  <c r="N158" i="2"/>
  <c r="N43" i="2"/>
  <c r="N51" i="2"/>
  <c r="N211" i="2"/>
  <c r="N212" i="2"/>
  <c r="N92" i="2"/>
  <c r="N213" i="2"/>
  <c r="N159" i="2"/>
  <c r="N214" i="2"/>
  <c r="N160" i="2"/>
  <c r="N215" i="2"/>
  <c r="N402" i="2"/>
  <c r="N322" i="2"/>
  <c r="N365" i="2"/>
  <c r="N427" i="2"/>
  <c r="N428" i="2"/>
  <c r="N366" i="2"/>
  <c r="O429" i="2"/>
  <c r="N161" i="2"/>
  <c r="N323" i="2"/>
  <c r="N324" i="2"/>
  <c r="N325" i="2"/>
  <c r="N326" i="2"/>
  <c r="N327" i="2"/>
  <c r="N403" i="2"/>
  <c r="N328" i="2"/>
  <c r="N329" i="2"/>
  <c r="N330" i="2"/>
  <c r="N52" i="2"/>
  <c r="N64" i="2"/>
  <c r="N216" i="2"/>
  <c r="N53" i="2"/>
  <c r="N65" i="2"/>
  <c r="N66" i="2"/>
  <c r="N120" i="2"/>
  <c r="N217" i="2"/>
  <c r="N271" i="2"/>
  <c r="N501" i="2"/>
  <c r="N367" i="2"/>
  <c r="N331" i="2"/>
  <c r="N121" i="2"/>
  <c r="N162" i="2"/>
  <c r="N272" i="2"/>
  <c r="N218" i="2"/>
  <c r="N274" i="2"/>
  <c r="N275" i="2"/>
  <c r="N276" i="2"/>
  <c r="N277" i="2"/>
  <c r="N332" i="2"/>
  <c r="N278" i="2"/>
  <c r="N67" i="2"/>
  <c r="N279" i="2"/>
  <c r="N93" i="2"/>
  <c r="N9" i="2"/>
  <c r="N219" i="2"/>
  <c r="N333" i="2"/>
  <c r="N430" i="2"/>
  <c r="N220" i="2"/>
  <c r="N334" i="2"/>
  <c r="N335" i="2"/>
  <c r="N404" i="2"/>
  <c r="N457" i="2"/>
  <c r="N336" i="2"/>
  <c r="N280" i="2"/>
  <c r="N281" i="2"/>
  <c r="N282" i="2"/>
  <c r="N337" i="2"/>
  <c r="N431" i="2"/>
  <c r="O221" i="2"/>
  <c r="N405" i="2"/>
  <c r="N283" i="2"/>
  <c r="N284" i="2"/>
  <c r="N338" i="2"/>
  <c r="N406" i="2"/>
  <c r="N432" i="2"/>
  <c r="O407" i="2"/>
  <c r="N339" i="2"/>
  <c r="N340" i="2"/>
  <c r="N368" i="2"/>
  <c r="N408" i="2"/>
  <c r="N369" i="2"/>
  <c r="N341" i="2"/>
  <c r="N222" i="2"/>
  <c r="N122" i="2"/>
  <c r="N94" i="2"/>
  <c r="N223" i="2"/>
  <c r="N163" i="2"/>
  <c r="N500" i="2"/>
  <c r="N342" i="2"/>
  <c r="N123" i="2"/>
  <c r="N68" i="2"/>
  <c r="N44" i="2"/>
  <c r="N164" i="2"/>
  <c r="N95" i="2"/>
  <c r="N370" i="2"/>
  <c r="N69" i="2"/>
  <c r="N96" i="2"/>
  <c r="N466" i="2"/>
  <c r="O458" i="2"/>
  <c r="N343" i="2"/>
  <c r="N371" i="2"/>
  <c r="N224" i="2"/>
  <c r="N165" i="2"/>
  <c r="N285" i="2"/>
  <c r="N225" i="2"/>
  <c r="N226" i="2"/>
  <c r="N286" i="2"/>
  <c r="N227" i="2"/>
  <c r="N166" i="2"/>
  <c r="N228" i="2"/>
  <c r="N167" i="2"/>
  <c r="N287" i="2"/>
  <c r="N288" i="2"/>
  <c r="N289" i="2"/>
  <c r="N344" i="2"/>
  <c r="N229" i="2"/>
  <c r="N372" i="2"/>
  <c r="N168" i="2"/>
  <c r="N169" i="2"/>
  <c r="N230" i="2"/>
  <c r="N170" i="2"/>
  <c r="N345" i="2"/>
  <c r="N373" i="2"/>
  <c r="N409" i="2"/>
  <c r="N124" i="2"/>
  <c r="N54" i="2"/>
  <c r="N125" i="2"/>
  <c r="N70" i="2"/>
  <c r="N71" i="2"/>
  <c r="N290" i="2"/>
  <c r="N291" i="2"/>
  <c r="N171" i="2"/>
  <c r="N172" i="2"/>
  <c r="N173" i="2"/>
  <c r="N292" i="2"/>
  <c r="N126" i="2"/>
  <c r="N231" i="2"/>
  <c r="N232" i="2"/>
  <c r="N293" i="2"/>
  <c r="N294" i="2"/>
  <c r="N72" i="2"/>
  <c r="N295" i="2"/>
  <c r="N233" i="2"/>
  <c r="N296" i="2"/>
  <c r="N127" i="2"/>
  <c r="N24" i="2"/>
  <c r="N128" i="2"/>
  <c r="N129" i="2"/>
  <c r="N234" i="2"/>
  <c r="N297" i="2"/>
  <c r="N97" i="2"/>
  <c r="O298" i="2"/>
  <c r="N174" i="2"/>
  <c r="N299" i="2"/>
  <c r="N235" i="2"/>
  <c r="N300" i="2"/>
  <c r="N15" i="2"/>
  <c r="N410" i="2"/>
  <c r="N130" i="2"/>
  <c r="N10" i="2"/>
  <c r="N301" i="2"/>
  <c r="N25" i="2"/>
  <c r="N4" i="2"/>
  <c r="N5" i="2"/>
  <c r="N236" i="2"/>
  <c r="N2" i="2"/>
  <c r="N8" i="2"/>
  <c r="N237" i="2"/>
  <c r="N73" i="2"/>
  <c r="N302" i="2"/>
  <c r="N303" i="2"/>
  <c r="N38" i="2"/>
  <c r="N16" i="2"/>
  <c r="N238" i="2"/>
  <c r="N239" i="2"/>
  <c r="N175" i="2"/>
  <c r="N11" i="2"/>
  <c r="N45" i="2"/>
  <c r="N98" i="2"/>
  <c r="N74" i="2"/>
  <c r="N240" i="2"/>
  <c r="N75" i="2"/>
  <c r="N17" i="2"/>
  <c r="N99" i="2"/>
  <c r="N26" i="2"/>
  <c r="N18" i="2"/>
  <c r="N19" i="2"/>
  <c r="N76" i="2"/>
  <c r="N27" i="2"/>
  <c r="N20" i="2"/>
  <c r="N39" i="2"/>
  <c r="N77" i="2"/>
  <c r="N28" i="2"/>
  <c r="N12" i="2"/>
  <c r="N29" i="2"/>
  <c r="N46" i="2"/>
  <c r="N47" i="2"/>
  <c r="N30" i="2"/>
  <c r="N55" i="2"/>
  <c r="N346" i="2"/>
  <c r="N13" i="2"/>
  <c r="N41" i="2"/>
  <c r="N347" i="2"/>
  <c r="N176" i="2"/>
  <c r="N177" i="2"/>
  <c r="N178" i="2"/>
  <c r="N241" i="2"/>
  <c r="N348" i="2"/>
  <c r="N503" i="2"/>
  <c r="N504" i="2"/>
  <c r="N505" i="2"/>
  <c r="N304" i="2"/>
  <c r="N242" i="2"/>
  <c r="N56" i="2"/>
  <c r="N506" i="2"/>
  <c r="N131" i="2"/>
  <c r="N305" i="2"/>
  <c r="N179" i="2"/>
  <c r="O243" i="2"/>
  <c r="N306" i="2"/>
  <c r="N100" i="2"/>
  <c r="N132" i="2"/>
  <c r="N133" i="2"/>
  <c r="N244" i="2"/>
  <c r="N181" i="2"/>
  <c r="N245" i="2"/>
  <c r="N182" i="2"/>
  <c r="N183" i="2"/>
  <c r="N78" i="2"/>
  <c r="N134" i="2"/>
  <c r="N135" i="2"/>
  <c r="N57" i="2"/>
  <c r="N79" i="2"/>
  <c r="N101" i="2"/>
  <c r="N102" i="2"/>
  <c r="N103" i="2"/>
  <c r="N507" i="2"/>
  <c r="N80" i="2"/>
  <c r="N42" i="2"/>
  <c r="N31" i="2"/>
  <c r="N104" i="2"/>
  <c r="N136" i="2"/>
  <c r="N137" i="2"/>
  <c r="O81" i="2"/>
  <c r="O307" i="2"/>
  <c r="N138" i="2"/>
  <c r="N139" i="2"/>
  <c r="N246" i="2"/>
  <c r="N247" i="2"/>
  <c r="N184" i="2"/>
  <c r="N185" i="2"/>
  <c r="O375" i="2"/>
  <c r="O248" i="2"/>
  <c r="O186" i="2"/>
  <c r="O433" i="2"/>
  <c r="O434" i="2"/>
  <c r="O349" i="2"/>
  <c r="O435" i="2"/>
  <c r="O459" i="2"/>
  <c r="O436" i="2"/>
  <c r="O437" i="2"/>
  <c r="O411" i="2"/>
  <c r="O508" i="2"/>
  <c r="O509" i="2"/>
  <c r="O510" i="2"/>
  <c r="O376" i="2"/>
  <c r="O308" i="2"/>
  <c r="O3" i="2"/>
  <c r="O309" i="2"/>
  <c r="O412" i="2"/>
  <c r="O438" i="2"/>
  <c r="O439" i="2"/>
  <c r="O460" i="2"/>
  <c r="O440" i="2"/>
  <c r="O511" i="2"/>
  <c r="O58" i="2"/>
  <c r="O473" i="2"/>
  <c r="O461" i="2"/>
  <c r="O310" i="2"/>
  <c r="O105" i="2"/>
  <c r="O32" i="2"/>
  <c r="O311" i="2"/>
  <c r="O312" i="2"/>
  <c r="O249" i="2"/>
  <c r="O350" i="2"/>
  <c r="O377" i="2"/>
  <c r="O2" i="1"/>
  <c r="O10" i="1"/>
  <c r="O12" i="1"/>
  <c r="O25" i="1"/>
  <c r="O20" i="1"/>
  <c r="O29" i="1"/>
  <c r="O35" i="1"/>
  <c r="O39" i="1"/>
  <c r="O52" i="1"/>
  <c r="O56" i="1"/>
  <c r="O57" i="1"/>
  <c r="O58" i="1"/>
  <c r="O69" i="1"/>
  <c r="O95" i="1"/>
  <c r="O100" i="1"/>
  <c r="O105" i="1"/>
  <c r="O104" i="1"/>
  <c r="O110" i="1"/>
  <c r="O111" i="1"/>
  <c r="O112" i="1"/>
  <c r="O117" i="1"/>
  <c r="O113" i="1"/>
  <c r="O116" i="1"/>
  <c r="O114" i="1"/>
  <c r="O119" i="1"/>
  <c r="O120" i="1"/>
  <c r="O122" i="1"/>
  <c r="O123" i="1"/>
  <c r="O126" i="1"/>
  <c r="O127" i="1"/>
  <c r="O133" i="1"/>
  <c r="O128" i="1"/>
  <c r="O129" i="1"/>
  <c r="O130" i="1"/>
  <c r="O131" i="1"/>
  <c r="O124" i="1"/>
  <c r="O139" i="1"/>
  <c r="O140" i="1"/>
  <c r="O136" i="1"/>
  <c r="O142" i="1"/>
  <c r="O141" i="1"/>
  <c r="O143" i="1"/>
  <c r="O144" i="1"/>
  <c r="O137" i="1"/>
  <c r="O138" i="1"/>
  <c r="O158" i="1"/>
  <c r="O171" i="1"/>
  <c r="O181" i="1"/>
  <c r="O182" i="1"/>
  <c r="O190" i="1"/>
  <c r="O192" i="1"/>
  <c r="O191" i="1"/>
  <c r="O206" i="1"/>
  <c r="O207" i="1"/>
  <c r="O213" i="1"/>
  <c r="O214" i="1"/>
  <c r="O215" i="1"/>
  <c r="G223" i="1"/>
  <c r="C222" i="1" l="1"/>
  <c r="C221" i="1"/>
  <c r="O223" i="1"/>
  <c r="N223" i="1" s="1"/>
  <c r="B224" i="1"/>
  <c r="C223" i="1"/>
  <c r="C224" i="1" l="1"/>
</calcChain>
</file>

<file path=xl/sharedStrings.xml><?xml version="1.0" encoding="utf-8"?>
<sst xmlns="http://schemas.openxmlformats.org/spreadsheetml/2006/main" count="4616" uniqueCount="1347">
  <si>
    <t>Couleur</t>
  </si>
  <si>
    <t>TYPE</t>
  </si>
  <si>
    <t>APPELATION</t>
  </si>
  <si>
    <t>CHÂTEAU</t>
  </si>
  <si>
    <t>AN</t>
  </si>
  <si>
    <t>QTE</t>
  </si>
  <si>
    <t>QTA</t>
  </si>
  <si>
    <t>Achat</t>
  </si>
  <si>
    <t>Apogée</t>
  </si>
  <si>
    <t>Appréciation</t>
  </si>
  <si>
    <t>Remarque</t>
  </si>
  <si>
    <t>Lieu d'achat</t>
  </si>
  <si>
    <t>PRIX</t>
  </si>
  <si>
    <t>TOTAL</t>
  </si>
  <si>
    <t>Blanc</t>
  </si>
  <si>
    <t>Alsace</t>
  </si>
  <si>
    <t>Auxerrois</t>
  </si>
  <si>
    <t>Pierre Becht</t>
  </si>
  <si>
    <t>Gewurztraminer</t>
  </si>
  <si>
    <t>Grand cru brand</t>
  </si>
  <si>
    <t>Frédéric Mochel</t>
  </si>
  <si>
    <t>A garder</t>
  </si>
  <si>
    <t xml:space="preserve">Jean Paul Ecklé </t>
  </si>
  <si>
    <t>Wineck Schlossberg</t>
  </si>
  <si>
    <t>Muscat</t>
  </si>
  <si>
    <t>Kumpf &amp; Meyer</t>
  </si>
  <si>
    <t>Pinot blanc Klevner</t>
  </si>
  <si>
    <t>Riesling</t>
  </si>
  <si>
    <t>Domaine Engel</t>
  </si>
  <si>
    <t>Schlossenber</t>
  </si>
  <si>
    <t>P.Georget</t>
  </si>
  <si>
    <t>Beck et Hartweg</t>
  </si>
  <si>
    <t>Fernand Ziegler</t>
  </si>
  <si>
    <t>Schiegel Boeglin</t>
  </si>
  <si>
    <t>Riesling Grand Cru</t>
  </si>
  <si>
    <t>Sylvaner</t>
  </si>
  <si>
    <t>Rolly Gassmann</t>
  </si>
  <si>
    <t>Tokay pinot gris</t>
  </si>
  <si>
    <t>Hengst Grand cru</t>
  </si>
  <si>
    <t>A boire rapidement (02/03)</t>
  </si>
  <si>
    <t>Les Vignerons d'Orschwiller</t>
  </si>
  <si>
    <t>Bordeaux</t>
  </si>
  <si>
    <t>Graves</t>
  </si>
  <si>
    <t>Château Mathalin du Hayot</t>
  </si>
  <si>
    <t>Attention moelleux</t>
  </si>
  <si>
    <t>Château du Caillou</t>
  </si>
  <si>
    <t>A garder 5 ans</t>
  </si>
  <si>
    <t>Goût de raisin</t>
  </si>
  <si>
    <t>Continent</t>
  </si>
  <si>
    <t>Graves de Vayres</t>
  </si>
  <si>
    <t>Château Lesparre</t>
  </si>
  <si>
    <t>Carrefour</t>
  </si>
  <si>
    <t>Sainte Croix du Mont</t>
  </si>
  <si>
    <t>Château Pacoy</t>
  </si>
  <si>
    <t>Moelleux</t>
  </si>
  <si>
    <t>Cadeau</t>
  </si>
  <si>
    <t>Grand Oustaud</t>
  </si>
  <si>
    <t>Cadeau P. Prévost</t>
  </si>
  <si>
    <t>Sauterne</t>
  </si>
  <si>
    <t>Château Rabaud Promis</t>
  </si>
  <si>
    <t>Intermarché</t>
  </si>
  <si>
    <t>Bourgogne</t>
  </si>
  <si>
    <t>Bourgogne aligoté</t>
  </si>
  <si>
    <t>Inter</t>
  </si>
  <si>
    <t xml:space="preserve">A boire </t>
  </si>
  <si>
    <t>Chablis</t>
  </si>
  <si>
    <t>Domaine Pierre Préhy</t>
  </si>
  <si>
    <t>La Chablisienne</t>
  </si>
  <si>
    <t>Vielles Vignes</t>
  </si>
  <si>
    <t>Chablis 1er cru</t>
  </si>
  <si>
    <t>Beauroy</t>
  </si>
  <si>
    <t>Château de Maligny</t>
  </si>
  <si>
    <t>L'homme mort</t>
  </si>
  <si>
    <t>Michel Poitout</t>
  </si>
  <si>
    <t>Les Fourchaumes</t>
  </si>
  <si>
    <t>Vau de Vey</t>
  </si>
  <si>
    <t>Montée de Tonnere</t>
  </si>
  <si>
    <t xml:space="preserve">Chablis 1er Cru </t>
  </si>
  <si>
    <t>Domaine B. Defaix</t>
  </si>
  <si>
    <t>A garder 10 ans</t>
  </si>
  <si>
    <t>Côtes de Lechet</t>
  </si>
  <si>
    <t>Auchan</t>
  </si>
  <si>
    <t>Macon</t>
  </si>
  <si>
    <t>La Roche vineuse</t>
  </si>
  <si>
    <t>Meursault</t>
  </si>
  <si>
    <t>Bouchard Père et Fils</t>
  </si>
  <si>
    <t>A boire</t>
  </si>
  <si>
    <t>Meursaut</t>
  </si>
  <si>
    <t>Labouré Roy</t>
  </si>
  <si>
    <t>Petit Chablis</t>
  </si>
  <si>
    <t>Pouilly Fuissé</t>
  </si>
  <si>
    <t>Domaine des Gerbeaux</t>
  </si>
  <si>
    <t>&gt;2003</t>
  </si>
  <si>
    <t>Domaine des Gerbeaux V.V.</t>
  </si>
  <si>
    <t>A garder 3 ans</t>
  </si>
  <si>
    <t>Saint Romain</t>
  </si>
  <si>
    <t>Germain Père et Fils</t>
  </si>
  <si>
    <t>Saint Véran</t>
  </si>
  <si>
    <t>Vigneron du Prieuré</t>
  </si>
  <si>
    <t>Domaine des Valanges</t>
  </si>
  <si>
    <t>Centre</t>
  </si>
  <si>
    <t>Sancerre</t>
  </si>
  <si>
    <t>Jean Paul Balland</t>
  </si>
  <si>
    <t>Fûts de chêne</t>
  </si>
  <si>
    <t>A boire avec Dom, Phil, J.M.</t>
  </si>
  <si>
    <t>Domaine de la Garenne</t>
  </si>
  <si>
    <t>Via P. Lagache</t>
  </si>
  <si>
    <t>Domaine Vacheron</t>
  </si>
  <si>
    <t>Riffault Claude</t>
  </si>
  <si>
    <t>Les Pierrottes</t>
  </si>
  <si>
    <t>Les Boucauds</t>
  </si>
  <si>
    <t>Champagne millésimé</t>
  </si>
  <si>
    <t>Champagne brut</t>
  </si>
  <si>
    <t>Jacques Dufrène</t>
  </si>
  <si>
    <t>P. Georget</t>
  </si>
  <si>
    <t>Jura</t>
  </si>
  <si>
    <t>Arbois</t>
  </si>
  <si>
    <t>Fruitière Vinicole d'Arbois</t>
  </si>
  <si>
    <t>Cépage Chardonnay + Savagnin</t>
  </si>
  <si>
    <t>Sur place</t>
  </si>
  <si>
    <t>Château-Chalon</t>
  </si>
  <si>
    <t>Henri Guinand</t>
  </si>
  <si>
    <t>Cépage Savagnin</t>
  </si>
  <si>
    <t>Côtes du Jura</t>
  </si>
  <si>
    <t>Château Guinand</t>
  </si>
  <si>
    <t>L'Etoile</t>
  </si>
  <si>
    <t>Domaine de Montbourgeau</t>
  </si>
  <si>
    <t>Cuvée Spéciale Chardonnay + Savagnin</t>
  </si>
  <si>
    <t>Loire</t>
  </si>
  <si>
    <t>Anjou</t>
  </si>
  <si>
    <t>Sauveroy</t>
  </si>
  <si>
    <t>Très marqué bois 11/01</t>
  </si>
  <si>
    <t>Passage en fût</t>
  </si>
  <si>
    <t>Domaine de Terre Brune</t>
  </si>
  <si>
    <t>Bonnezeaux</t>
  </si>
  <si>
    <t>Domaines des Gagneries</t>
  </si>
  <si>
    <t>Macération en fût</t>
  </si>
  <si>
    <t>Côteau du Layon</t>
  </si>
  <si>
    <t>Domaine des Forges</t>
  </si>
  <si>
    <t>Côteau du Layon Chaume</t>
  </si>
  <si>
    <t>Les onnis + Bois</t>
  </si>
  <si>
    <t>Côteaux de L'Aubance</t>
  </si>
  <si>
    <t>Domaine de Gaubourg</t>
  </si>
  <si>
    <t>Bouteille de 50 cl</t>
  </si>
  <si>
    <t>Domaine des Rochelles</t>
  </si>
  <si>
    <t>A boire avec Dom, Phil, J.M.,Pierre, Didier</t>
  </si>
  <si>
    <t>Cadeau Lebreton</t>
  </si>
  <si>
    <t>Côteaux du Layon</t>
  </si>
  <si>
    <t>Cuvée tradition</t>
  </si>
  <si>
    <t>Côteaux du Layon St Lambert</t>
  </si>
  <si>
    <t>Domaine Ogereau</t>
  </si>
  <si>
    <t>100% Chenin</t>
  </si>
  <si>
    <t>Crémant de Loire</t>
  </si>
  <si>
    <t>Langlois-Chateau</t>
  </si>
  <si>
    <t>Brut</t>
  </si>
  <si>
    <t>Saumure</t>
  </si>
  <si>
    <t>Montlouis</t>
  </si>
  <si>
    <t>Marcel Galliot</t>
  </si>
  <si>
    <t>Moelleux/Demi-sec</t>
  </si>
  <si>
    <t>Domaine Levasseur</t>
  </si>
  <si>
    <t>sec</t>
  </si>
  <si>
    <t>MontLouis</t>
  </si>
  <si>
    <t>Demi-sec</t>
  </si>
  <si>
    <t>Montlouis pétillant</t>
  </si>
  <si>
    <t>Muscadet Sèvre et Maine</t>
  </si>
  <si>
    <t>Roland Cormerais</t>
  </si>
  <si>
    <t>P. Legros</t>
  </si>
  <si>
    <t>Pouilly-fumé</t>
  </si>
  <si>
    <t>Domaine Masson-Blondelet</t>
  </si>
  <si>
    <t>A garder 1 an</t>
  </si>
  <si>
    <t>Quart de Chaume</t>
  </si>
  <si>
    <t>Domaine des Fours St Pierre</t>
  </si>
  <si>
    <t>Saumur</t>
  </si>
  <si>
    <t>Domaine de St Just</t>
  </si>
  <si>
    <t>Chinon</t>
  </si>
  <si>
    <t>Vielles vignes</t>
  </si>
  <si>
    <t>Savennières</t>
  </si>
  <si>
    <t>Moulin du Gué + bois</t>
  </si>
  <si>
    <t>Vouvray</t>
  </si>
  <si>
    <t>Champalou</t>
  </si>
  <si>
    <t>Domaine de la Poultière</t>
  </si>
  <si>
    <t>C. Camier</t>
  </si>
  <si>
    <t>Vouvray pétillant</t>
  </si>
  <si>
    <t>Maine</t>
  </si>
  <si>
    <t xml:space="preserve">Pommeau </t>
  </si>
  <si>
    <t>Clément Foret</t>
  </si>
  <si>
    <t>Poitou-Charentes</t>
  </si>
  <si>
    <t>Pineau des Charentes</t>
  </si>
  <si>
    <t>Sud -Ouest</t>
  </si>
  <si>
    <t>Côtes de Saint-Mont</t>
  </si>
  <si>
    <t>Château Saint-Go</t>
  </si>
  <si>
    <t>Vacances été 2001</t>
  </si>
  <si>
    <t>Bastz d'Autan</t>
  </si>
  <si>
    <t>Pach. de Vic Bilb Moelleux</t>
  </si>
  <si>
    <t>Domaine Berthoumieu</t>
  </si>
  <si>
    <t>Pach. de Vic Bilb Sec</t>
  </si>
  <si>
    <t>Sud-Ouest</t>
  </si>
  <si>
    <t>Gaillac Doux</t>
  </si>
  <si>
    <t>Château Lécusse</t>
  </si>
  <si>
    <t>Vallée du Rhone</t>
  </si>
  <si>
    <t>Saint Joseph</t>
  </si>
  <si>
    <t>Deschants</t>
  </si>
  <si>
    <t>Cave de Sarras</t>
  </si>
  <si>
    <t>100% marsanne</t>
  </si>
  <si>
    <t>Gripa Bernard</t>
  </si>
  <si>
    <t>Saint Péray</t>
  </si>
  <si>
    <t>Rosé</t>
  </si>
  <si>
    <t>Tourraine pétillant</t>
  </si>
  <si>
    <t>Vermeulen</t>
  </si>
  <si>
    <t>Foire exposition</t>
  </si>
  <si>
    <t>Rouge</t>
  </si>
  <si>
    <t>Pinot noir</t>
  </si>
  <si>
    <t>Rorschwihr</t>
  </si>
  <si>
    <t>Beaujolais</t>
  </si>
  <si>
    <t>Brouilly</t>
  </si>
  <si>
    <t>Domaine de Bel air</t>
  </si>
  <si>
    <t>Chirouble</t>
  </si>
  <si>
    <t>Domaine de la Rocassière</t>
  </si>
  <si>
    <t>Juliènas</t>
  </si>
  <si>
    <t>Domaine David Beaupère</t>
  </si>
  <si>
    <t>A garder &gt;2002 St Antoine</t>
  </si>
  <si>
    <t>Moulin à vent</t>
  </si>
  <si>
    <t>Clos du Tremblais</t>
  </si>
  <si>
    <t>A garder 4 ans</t>
  </si>
  <si>
    <t>Laisser veillir 5 ans (10/2000)</t>
  </si>
  <si>
    <t>Saint Amour</t>
  </si>
  <si>
    <t>J.J. Martin</t>
  </si>
  <si>
    <t>A garder 2 ans</t>
  </si>
  <si>
    <t>1ère côte de Bordeaux</t>
  </si>
  <si>
    <t>Château de Cavaillet</t>
  </si>
  <si>
    <t>Château Lamothe de Haut</t>
  </si>
  <si>
    <t>Excellent 03/01</t>
  </si>
  <si>
    <t>Honeywell</t>
  </si>
  <si>
    <t>Château Les Barathons</t>
  </si>
  <si>
    <t>Bordeaux supérieur</t>
  </si>
  <si>
    <t>Château Vieux Blasan</t>
  </si>
  <si>
    <t>F. Campion</t>
  </si>
  <si>
    <t>Canon Fronsac</t>
  </si>
  <si>
    <t>Château La Fleur Cailleau</t>
  </si>
  <si>
    <t>Fronsac</t>
  </si>
  <si>
    <t>Cote de Bourg</t>
  </si>
  <si>
    <t>Château Haut Liscoud</t>
  </si>
  <si>
    <t>Château Lagrave</t>
  </si>
  <si>
    <t>Château La Fleur Clémence</t>
  </si>
  <si>
    <t>A garder 7 ans, 11/03 ouvrir à l'avance excellent</t>
  </si>
  <si>
    <t>Haut Médoc</t>
  </si>
  <si>
    <t>Château Hanteillan</t>
  </si>
  <si>
    <t>Tour du Haut Moulin</t>
  </si>
  <si>
    <t>Haut-Médoc</t>
  </si>
  <si>
    <t>Château Verdignan</t>
  </si>
  <si>
    <t>A revoir dans 5 ans</t>
  </si>
  <si>
    <t>Lalande de Pomerol</t>
  </si>
  <si>
    <t>Château Les Templiers</t>
  </si>
  <si>
    <t>Cadeau Yamatake</t>
  </si>
  <si>
    <t>Château Lafleur Chatain</t>
  </si>
  <si>
    <t>Néac</t>
  </si>
  <si>
    <t>Listrac-Médoc</t>
  </si>
  <si>
    <t>Château Hautegrave-Tris</t>
  </si>
  <si>
    <t>CE Honeywell</t>
  </si>
  <si>
    <t>Lussac St Emillon</t>
  </si>
  <si>
    <t>Château du Courlat</t>
  </si>
  <si>
    <t>Libourne</t>
  </si>
  <si>
    <t>Lussac St émillon</t>
  </si>
  <si>
    <t>Château du Moulin Noir</t>
  </si>
  <si>
    <t>Attendre 5 ans</t>
  </si>
  <si>
    <t>léger et court 03/01</t>
  </si>
  <si>
    <t>Savour Club</t>
  </si>
  <si>
    <t>Margaux</t>
  </si>
  <si>
    <t>Brane Cantenac</t>
  </si>
  <si>
    <t>Château Martinens</t>
  </si>
  <si>
    <t>D. Kheren-Duval</t>
  </si>
  <si>
    <t>Médoc</t>
  </si>
  <si>
    <t>Pavillon de Bellevue</t>
  </si>
  <si>
    <t>Château Tour Prignac</t>
  </si>
  <si>
    <t>Moulis en Médoc</t>
  </si>
  <si>
    <t>Château Bel Air-Lagrave</t>
  </si>
  <si>
    <t>Peu attendre 2005</t>
  </si>
  <si>
    <t>Année Adrien</t>
  </si>
  <si>
    <t>Souffré, très mauvais 02/06/03</t>
  </si>
  <si>
    <t>Château La Mouline</t>
  </si>
  <si>
    <t>Pauillac</t>
  </si>
  <si>
    <t>Château Bellegrave</t>
  </si>
  <si>
    <t>Château Artigues Arnaud</t>
  </si>
  <si>
    <t>Château Lynch Moussas</t>
  </si>
  <si>
    <t>Château Pédesclaux</t>
  </si>
  <si>
    <t>Paulliac</t>
  </si>
  <si>
    <t>Château Puy la Rose</t>
  </si>
  <si>
    <t>Pessac-Léognan</t>
  </si>
  <si>
    <t>A boire 97, Excellent 98/09, attention bouchon 03/01</t>
  </si>
  <si>
    <t>Château Latour Martillac</t>
  </si>
  <si>
    <t>Leclerc</t>
  </si>
  <si>
    <t>Pomerol</t>
  </si>
  <si>
    <t>Château Montviel</t>
  </si>
  <si>
    <t>Attendre 10 ans</t>
  </si>
  <si>
    <t>Géant</t>
  </si>
  <si>
    <t>Château Thibeaud-Maillet</t>
  </si>
  <si>
    <t>Saint Emilion</t>
  </si>
  <si>
    <t>Pavie 1nd GD Cru</t>
  </si>
  <si>
    <t>Prix special Mamouth</t>
  </si>
  <si>
    <t>Excellent à boire 10/99</t>
  </si>
  <si>
    <t>Château Haut Gros Caillou</t>
  </si>
  <si>
    <t>Saint Emilion Grand Cru</t>
  </si>
  <si>
    <t>Château Haut Fourazade</t>
  </si>
  <si>
    <t>Château Haut Corbin</t>
  </si>
  <si>
    <t>Château Vieille Tour La Rose</t>
  </si>
  <si>
    <t>Saint Emillion</t>
  </si>
  <si>
    <t>Saint Estèphe</t>
  </si>
  <si>
    <t>Le Crock</t>
  </si>
  <si>
    <t>A garder Année Maxime</t>
  </si>
  <si>
    <t>A revoir dans 2 ans (10/95)</t>
  </si>
  <si>
    <t>La Croix St Estèphe</t>
  </si>
  <si>
    <t>Montrose 2nd GD Cru</t>
  </si>
  <si>
    <t>Année Marie</t>
  </si>
  <si>
    <t>Saint Julien</t>
  </si>
  <si>
    <t>Moulin riche</t>
  </si>
  <si>
    <t>Fin de vie 05/10/00</t>
  </si>
  <si>
    <t>Les Fiefs de Lagrange</t>
  </si>
  <si>
    <t>Chambolle Musigny</t>
  </si>
  <si>
    <t>A boire (01/03)</t>
  </si>
  <si>
    <t>Givry 1er Cru</t>
  </si>
  <si>
    <t>F. Lumpp</t>
  </si>
  <si>
    <t>&gt;2005</t>
  </si>
  <si>
    <t>Mercurey</t>
  </si>
  <si>
    <t>Domaine Voarick</t>
  </si>
  <si>
    <t>François Martenot</t>
  </si>
  <si>
    <t>A revoir dans 2 ans</t>
  </si>
  <si>
    <t>Roger Sauvestre</t>
  </si>
  <si>
    <t>Monthélie</t>
  </si>
  <si>
    <t>Ropiteau</t>
  </si>
  <si>
    <t>Nuit Saint-Georges</t>
  </si>
  <si>
    <t>Aux Murgers A. Chopin</t>
  </si>
  <si>
    <t>A boire &amp; excellent</t>
  </si>
  <si>
    <t>Chopin et Fils</t>
  </si>
  <si>
    <t>A revoir en 2000</t>
  </si>
  <si>
    <t>Pommard</t>
  </si>
  <si>
    <t>&gt;2010</t>
  </si>
  <si>
    <t>Savigny les Beaunes</t>
  </si>
  <si>
    <t>1er Cru Les Vergelesses</t>
  </si>
  <si>
    <t>Cadeau Goto</t>
  </si>
  <si>
    <t>Volnay 1er Cru</t>
  </si>
  <si>
    <t>Domaine F. Buffet</t>
  </si>
  <si>
    <t>Côteaux du Génnois</t>
  </si>
  <si>
    <t>Les Tuileries</t>
  </si>
  <si>
    <t>A boire sur grillade</t>
  </si>
  <si>
    <t>Nicolas</t>
  </si>
  <si>
    <t>Champagne</t>
  </si>
  <si>
    <t>Bouzy rouge</t>
  </si>
  <si>
    <t>Claude Méa</t>
  </si>
  <si>
    <t>Podvin Christophe</t>
  </si>
  <si>
    <t>Italie</t>
  </si>
  <si>
    <t>Bonarda</t>
  </si>
  <si>
    <t>La Versa</t>
  </si>
  <si>
    <t>Pétille aussi affreux</t>
  </si>
  <si>
    <t>R. Codega</t>
  </si>
  <si>
    <t>Arbois Pupillin</t>
  </si>
  <si>
    <t>Fruitière Vinicole de Pupillin</t>
  </si>
  <si>
    <t>Cépage Trousseau</t>
  </si>
  <si>
    <t>Languedoc</t>
  </si>
  <si>
    <t>Corbières</t>
  </si>
  <si>
    <t>Chateau La Baronne</t>
  </si>
  <si>
    <t>Roque Sestière</t>
  </si>
  <si>
    <t>A garder 2004</t>
  </si>
  <si>
    <t>Fitou</t>
  </si>
  <si>
    <t>Domaine des trois filles</t>
  </si>
  <si>
    <t>Pas terrible (04/2000)</t>
  </si>
  <si>
    <t>Minervois</t>
  </si>
  <si>
    <t>Domaine Borie de Maurel</t>
  </si>
  <si>
    <t>Cuvée Maxime</t>
  </si>
  <si>
    <t>Saint Chinian</t>
  </si>
  <si>
    <t>Château Viranel</t>
  </si>
  <si>
    <t>Saint-Chinian</t>
  </si>
  <si>
    <t>Sir de Roc brun</t>
  </si>
  <si>
    <t>Domaine du moulin</t>
  </si>
  <si>
    <t>P. Beauvillain</t>
  </si>
  <si>
    <t>Anjou Villages</t>
  </si>
  <si>
    <t>pas de bois</t>
  </si>
  <si>
    <t>Anjou Villages Brissac</t>
  </si>
  <si>
    <t>Cabernet Franc 80%</t>
  </si>
  <si>
    <t>Bourgueil</t>
  </si>
  <si>
    <t>Domaine de la Matinière</t>
  </si>
  <si>
    <t>Domaine des Ouches</t>
  </si>
  <si>
    <t>Cheverny</t>
  </si>
  <si>
    <t>Maison Père et Fils</t>
  </si>
  <si>
    <t>Vignerons Mont-Près-Chambord</t>
  </si>
  <si>
    <t>Saumur Champigny</t>
  </si>
  <si>
    <t>Domaine des Challonges</t>
  </si>
  <si>
    <t>La montée des roches</t>
  </si>
  <si>
    <t>St Nicolas de Bourgueuil</t>
  </si>
  <si>
    <t>Frédéric Malibeau</t>
  </si>
  <si>
    <t>Vert, attendre 2000</t>
  </si>
  <si>
    <t>Domaine des Valettes</t>
  </si>
  <si>
    <t>Porto</t>
  </si>
  <si>
    <t>Rozes</t>
  </si>
  <si>
    <t>X. Campion</t>
  </si>
  <si>
    <t>Sud Ouest</t>
  </si>
  <si>
    <t>Madiran</t>
  </si>
  <si>
    <t>Château Laroche Viella</t>
  </si>
  <si>
    <t>Chapelle Lenclos</t>
  </si>
  <si>
    <t>A garder 7 ans</t>
  </si>
  <si>
    <t>A garder 8 ans</t>
  </si>
  <si>
    <t>Sud- Ouest</t>
  </si>
  <si>
    <t>Cahors</t>
  </si>
  <si>
    <t>Château Metairie Haute</t>
  </si>
  <si>
    <t>Château Eugenie</t>
  </si>
  <si>
    <t>A boire, excellent</t>
  </si>
  <si>
    <t>Château du Cèdre</t>
  </si>
  <si>
    <t>Château les Bouysses</t>
  </si>
  <si>
    <t>Château Clos Triguenida</t>
  </si>
  <si>
    <t>Prince Probus</t>
  </si>
  <si>
    <t>Château St Didier de Parnac</t>
  </si>
  <si>
    <t>Domaine de Hauterive</t>
  </si>
  <si>
    <t xml:space="preserve"> </t>
  </si>
  <si>
    <t>Château de Gaudou</t>
  </si>
  <si>
    <t>Domaine Capmartin</t>
  </si>
  <si>
    <t>D. Choquet</t>
  </si>
  <si>
    <t>Gaillac</t>
  </si>
  <si>
    <t>Domaine Vayssette</t>
  </si>
  <si>
    <t>60% Syrah+braucol et Cabernet</t>
  </si>
  <si>
    <t>100% fer servadou</t>
  </si>
  <si>
    <t>Châteauneuf-du-Pape</t>
  </si>
  <si>
    <t xml:space="preserve">Château des Fines Roches </t>
  </si>
  <si>
    <t>Excellent 16/03/03</t>
  </si>
  <si>
    <t>Côte Rôtie</t>
  </si>
  <si>
    <t>Gérin Jean Michel</t>
  </si>
  <si>
    <t>A garder 2010</t>
  </si>
  <si>
    <t>Drevon Louis</t>
  </si>
  <si>
    <t>Croze Hermitage</t>
  </si>
  <si>
    <t>Domaine les Chenêts</t>
  </si>
  <si>
    <t>A garder 2005</t>
  </si>
  <si>
    <t>Crozes Hermitage</t>
  </si>
  <si>
    <t>Font-Vignal</t>
  </si>
  <si>
    <t>Hermitage</t>
  </si>
  <si>
    <t>Cave de Tain l'Hermitage</t>
  </si>
  <si>
    <t>Domaine de Bonarieux</t>
  </si>
  <si>
    <t>100% Syrah</t>
  </si>
  <si>
    <t>Vacqueyras</t>
  </si>
  <si>
    <t>Les Grands Cyprès</t>
  </si>
  <si>
    <t>Total blanc:</t>
  </si>
  <si>
    <t>Total rosé:</t>
  </si>
  <si>
    <t>Total rouge:</t>
  </si>
  <si>
    <t>TOTAL :</t>
  </si>
  <si>
    <t>Appreciation</t>
  </si>
  <si>
    <t>Lieu d'Achat</t>
  </si>
  <si>
    <t>Auxerois</t>
  </si>
  <si>
    <t>Domaine du Rempart</t>
  </si>
  <si>
    <t>Bon Marie-Laure 06/01</t>
  </si>
  <si>
    <t>Clos Saint Odile</t>
  </si>
  <si>
    <t>Réserve du Baron</t>
  </si>
  <si>
    <t>Très moyen, pétille 09/99</t>
  </si>
  <si>
    <t>Klevener</t>
  </si>
  <si>
    <t>Meckert Jean Luc</t>
  </si>
  <si>
    <t>Pétille !!</t>
  </si>
  <si>
    <t>Pinot blanc</t>
  </si>
  <si>
    <t>Y. et M. Beck</t>
  </si>
  <si>
    <t>Très bon 10/04/01</t>
  </si>
  <si>
    <t>Très bon</t>
  </si>
  <si>
    <t>J. Siegler</t>
  </si>
  <si>
    <t>Excellent</t>
  </si>
  <si>
    <t>Lieu dit Schlossreben</t>
  </si>
  <si>
    <t>Cuvée Zollstoeckel</t>
  </si>
  <si>
    <t>Excellent 05/01</t>
  </si>
  <si>
    <t>Alsace blanc</t>
  </si>
  <si>
    <t>Crémant</t>
  </si>
  <si>
    <t>Paul Buecher</t>
  </si>
  <si>
    <t>A boire, très bon</t>
  </si>
  <si>
    <t>M. Beck</t>
  </si>
  <si>
    <t>Cave de Turckein</t>
  </si>
  <si>
    <t>Modeste</t>
  </si>
  <si>
    <t>Clos Sainte Odile</t>
  </si>
  <si>
    <t>Wineck-Schlossberg</t>
  </si>
  <si>
    <t>A boire très bon</t>
  </si>
  <si>
    <t>A boire ==&gt; 2002</t>
  </si>
  <si>
    <t>Ph. Georget</t>
  </si>
  <si>
    <t>Australie</t>
  </si>
  <si>
    <t>Chardonnay</t>
  </si>
  <si>
    <t>Nottage Hill</t>
  </si>
  <si>
    <t>Cadeau P. meikle</t>
  </si>
  <si>
    <t>Semillon Chardonnay</t>
  </si>
  <si>
    <t>Crestview</t>
  </si>
  <si>
    <t>P. Meikle</t>
  </si>
  <si>
    <t>Beaujolais blanc</t>
  </si>
  <si>
    <t>Patrice Martin</t>
  </si>
  <si>
    <t>Entre deux mers</t>
  </si>
  <si>
    <t>Château Maison Noble</t>
  </si>
  <si>
    <t>Château La Mirandelle</t>
  </si>
  <si>
    <t>Château Fernon</t>
  </si>
  <si>
    <t>Attendre 2000</t>
  </si>
  <si>
    <t>Bordeaux blanc</t>
  </si>
  <si>
    <t>1ère côte de Blaye</t>
  </si>
  <si>
    <t>Château Marinier</t>
  </si>
  <si>
    <t xml:space="preserve"> à boire</t>
  </si>
  <si>
    <t>Paradis Casseuil</t>
  </si>
  <si>
    <t xml:space="preserve"> Honeywell</t>
  </si>
  <si>
    <t>Cote de bourg</t>
  </si>
  <si>
    <t>Montaigut</t>
  </si>
  <si>
    <t>Loupiac</t>
  </si>
  <si>
    <t>Champion</t>
  </si>
  <si>
    <t>Auxey-Duresses</t>
  </si>
  <si>
    <t>M. Prunier</t>
  </si>
  <si>
    <t>excellent</t>
  </si>
  <si>
    <t>SCV Lugny l'Aurore</t>
  </si>
  <si>
    <t>Les Petites Pierres</t>
  </si>
  <si>
    <t>Metro</t>
  </si>
  <si>
    <t>Modeste 12/00</t>
  </si>
  <si>
    <t>J.M. Poitou</t>
  </si>
  <si>
    <t>Excellent (12/02)</t>
  </si>
  <si>
    <t>Domaine Jouclary</t>
  </si>
  <si>
    <t>Picard Père et Fils</t>
  </si>
  <si>
    <t>&gt;2003 (2000 très bon)</t>
  </si>
  <si>
    <t>Montagny 1er cru</t>
  </si>
  <si>
    <t>Domaine Bertrand</t>
  </si>
  <si>
    <t>Domaine du Val Lamartien</t>
  </si>
  <si>
    <t>Château des Corraux</t>
  </si>
  <si>
    <t>Bourgogne blanc</t>
  </si>
  <si>
    <t xml:space="preserve">Metro </t>
  </si>
  <si>
    <t>&gt;2000</t>
  </si>
  <si>
    <t>1er Cru Montée de Tonnerre</t>
  </si>
  <si>
    <t>Magnum</t>
  </si>
  <si>
    <t>Vieilles Vignes</t>
  </si>
  <si>
    <t xml:space="preserve"> Chablis</t>
  </si>
  <si>
    <t>Californie</t>
  </si>
  <si>
    <t>Sauvignon</t>
  </si>
  <si>
    <t>Caymus Vineyards</t>
  </si>
  <si>
    <t>Menetou-Salon</t>
  </si>
  <si>
    <t>Domaine de Chatenoy</t>
  </si>
  <si>
    <t>Pouilly fumé</t>
  </si>
  <si>
    <t>Doumaine des gourmets</t>
  </si>
  <si>
    <t>un peu vert 11/95</t>
  </si>
  <si>
    <t xml:space="preserve">Rond-Point </t>
  </si>
  <si>
    <t>Domaine P. Prieur</t>
  </si>
  <si>
    <t>Excellent en 9/98, pas terrible en 2002</t>
  </si>
  <si>
    <t>Domaine J.P. Balland</t>
  </si>
  <si>
    <t>Bailly-Reverdy &amp; Fils</t>
  </si>
  <si>
    <t>Centre blanc</t>
  </si>
  <si>
    <t>Vicomte d'Arquenay</t>
  </si>
  <si>
    <t>Michel Labbé</t>
  </si>
  <si>
    <t>Vranken</t>
  </si>
  <si>
    <t>Henri Chauvet</t>
  </si>
  <si>
    <t>Champagne rosé</t>
  </si>
  <si>
    <t xml:space="preserve">Podvin </t>
  </si>
  <si>
    <t>A. Rothschild</t>
  </si>
  <si>
    <t>Grandin et Fils</t>
  </si>
  <si>
    <t>Phil et Gis</t>
  </si>
  <si>
    <t>Hubert de Gertale</t>
  </si>
  <si>
    <t>Jacquart</t>
  </si>
  <si>
    <t>Vve Renaud de Beaumont</t>
  </si>
  <si>
    <t>Mousseux</t>
  </si>
  <si>
    <t>Prosecco di Conegliano</t>
  </si>
  <si>
    <t>Pinot Gris</t>
  </si>
  <si>
    <t>Oltrepo Pavese</t>
  </si>
  <si>
    <t>Secco</t>
  </si>
  <si>
    <t>Est Dimonté Fiascone</t>
  </si>
  <si>
    <t>Côteaux du Languedoc</t>
  </si>
  <si>
    <t>Mauvais</t>
  </si>
  <si>
    <t>Languedoc blanc</t>
  </si>
  <si>
    <t>Château Jouclary</t>
  </si>
  <si>
    <t>Eridan</t>
  </si>
  <si>
    <t>Anjou sec</t>
  </si>
  <si>
    <t>Côteau de l'Aubance</t>
  </si>
  <si>
    <t>Domaine de Gagnebert</t>
  </si>
  <si>
    <t>Domaine des Coteaux Blancs</t>
  </si>
  <si>
    <t>Cour-Cheverny</t>
  </si>
  <si>
    <t>Vignerons de Mont-Près-Chambord</t>
  </si>
  <si>
    <t>Ménétou Salon</t>
  </si>
  <si>
    <t>MontLouis pétillant</t>
  </si>
  <si>
    <t>Muscadet Coteaux de la Loire</t>
  </si>
  <si>
    <t>Domaine du Champ Chapron</t>
  </si>
  <si>
    <t>Domaine de la Cour</t>
  </si>
  <si>
    <t>Cornerais Roland</t>
  </si>
  <si>
    <t>Domaine Michel David</t>
  </si>
  <si>
    <t>Château de Bircé</t>
  </si>
  <si>
    <t>A boire, bon 1001</t>
  </si>
  <si>
    <t>Leclecq</t>
  </si>
  <si>
    <t>Domaine des Baumard</t>
  </si>
  <si>
    <t>Monoprix</t>
  </si>
  <si>
    <t>Vouvray demi sec</t>
  </si>
  <si>
    <t>06/99 Excellent</t>
  </si>
  <si>
    <t>Vouvray sec</t>
  </si>
  <si>
    <t>Loire blanc</t>
  </si>
  <si>
    <t>Vignoble du moulin</t>
  </si>
  <si>
    <t>Muscadet</t>
  </si>
  <si>
    <t>Château des Montys</t>
  </si>
  <si>
    <t>Domaine Beauchêne</t>
  </si>
  <si>
    <t>Muscadet Côtes de Grand lieu</t>
  </si>
  <si>
    <t>Château du Rocher</t>
  </si>
  <si>
    <t>Fief des Roy</t>
  </si>
  <si>
    <t xml:space="preserve">continent </t>
  </si>
  <si>
    <t>Saumur brut</t>
  </si>
  <si>
    <t>Gratien et Meyer</t>
  </si>
  <si>
    <t xml:space="preserve">Loire blanc </t>
  </si>
  <si>
    <t>Touraine</t>
  </si>
  <si>
    <t>Cidre</t>
  </si>
  <si>
    <t>Muscat de Rivesalt</t>
  </si>
  <si>
    <t>Jean d'Estavel</t>
  </si>
  <si>
    <t>Provence</t>
  </si>
  <si>
    <t>Côtes des Provence</t>
  </si>
  <si>
    <t>Domaines Ott</t>
  </si>
  <si>
    <t>Pacherenc de Vic Bilb Moelleux</t>
  </si>
  <si>
    <t>Château de Viella</t>
  </si>
  <si>
    <t>Sud -Ouest blanc</t>
  </si>
  <si>
    <t>Montravel</t>
  </si>
  <si>
    <t>Calabre</t>
  </si>
  <si>
    <t>Château Puy Servain</t>
  </si>
  <si>
    <t>Blanc sec</t>
  </si>
  <si>
    <t>Domaine Juliette Avril</t>
  </si>
  <si>
    <t>Côte du Rhone</t>
  </si>
  <si>
    <t>Château La Rolière</t>
  </si>
  <si>
    <t>Vallée du Rhone blanc</t>
  </si>
  <si>
    <t>Centre rosé</t>
  </si>
  <si>
    <t>Château Rouquette sur Mer</t>
  </si>
  <si>
    <t>A boire avant 2004</t>
  </si>
  <si>
    <t>Languedoc rosé</t>
  </si>
  <si>
    <t>A boire/Très bon même de retour</t>
  </si>
  <si>
    <t>Loire rosé</t>
  </si>
  <si>
    <t>Anjou moelleux</t>
  </si>
  <si>
    <t>Les Haut de Bergelle</t>
  </si>
  <si>
    <t>Romain Jehlé</t>
  </si>
  <si>
    <t>Domaine R. Jehlé</t>
  </si>
  <si>
    <t>Alsace rouge</t>
  </si>
  <si>
    <t xml:space="preserve">Antoine Stoffel </t>
  </si>
  <si>
    <t>A boire ==&gt; 2002,Très bon</t>
  </si>
  <si>
    <t>Y. &amp; M. Beck</t>
  </si>
  <si>
    <t>Cabernet Sauvignon</t>
  </si>
  <si>
    <t>Chenas</t>
  </si>
  <si>
    <t>Georges Duboeuf</t>
  </si>
  <si>
    <t>Domaine des Petites Violettes</t>
  </si>
  <si>
    <t>A boire, Très bon</t>
  </si>
  <si>
    <t>Excellent 14/04/01</t>
  </si>
  <si>
    <t>Morgon</t>
  </si>
  <si>
    <t>Domaine Aucoeur</t>
  </si>
  <si>
    <t>Excellent 07/00</t>
  </si>
  <si>
    <t>Haut bertinerie</t>
  </si>
  <si>
    <t>Attendre 2002</t>
  </si>
  <si>
    <t>Grave</t>
  </si>
  <si>
    <t>Château de Respide</t>
  </si>
  <si>
    <t>Château Guyney</t>
  </si>
  <si>
    <t>Cadeau CD rom UMC</t>
  </si>
  <si>
    <t>La Rose St Bonnet</t>
  </si>
  <si>
    <t>Château La Chandelière</t>
  </si>
  <si>
    <t>Gressier Grand Poujeaux</t>
  </si>
  <si>
    <t>Château Haut Bergey</t>
  </si>
  <si>
    <t>A revoir dans 1 an</t>
  </si>
  <si>
    <t>Château du Barry</t>
  </si>
  <si>
    <t>Château Pontet</t>
  </si>
  <si>
    <t>A boire rapidement</t>
  </si>
  <si>
    <t>Souple et léger 12/00</t>
  </si>
  <si>
    <t>Bordeaux rouge</t>
  </si>
  <si>
    <t>Duc de Tutiac</t>
  </si>
  <si>
    <t>1ére Côte de Bordeaux</t>
  </si>
  <si>
    <t>Château de Ricaud</t>
  </si>
  <si>
    <t>Château Chasse Pierre</t>
  </si>
  <si>
    <t>La Houring</t>
  </si>
  <si>
    <t>Tour du Haut moulin</t>
  </si>
  <si>
    <t>Excellent un trop tard le 08/99</t>
  </si>
  <si>
    <t>Les vieux rocks</t>
  </si>
  <si>
    <t>Château de conques</t>
  </si>
  <si>
    <t>Monpelou</t>
  </si>
  <si>
    <t>Plaisance St Lambert</t>
  </si>
  <si>
    <t>Peymouton</t>
  </si>
  <si>
    <t>Correcte</t>
  </si>
  <si>
    <t xml:space="preserve">Leclerc </t>
  </si>
  <si>
    <t>Chateau Andron Blanquet</t>
  </si>
  <si>
    <t>Château Beau-Site</t>
  </si>
  <si>
    <t>Gruaud Larose 2nd Gd Cru</t>
  </si>
  <si>
    <t>A boire 11/95</t>
  </si>
  <si>
    <t>Roger Bonnot Les Champlains</t>
  </si>
  <si>
    <t>Excellent 10/00</t>
  </si>
  <si>
    <t>Bourgogne rouge</t>
  </si>
  <si>
    <t>Aloxe Corton</t>
  </si>
  <si>
    <t>Bonnot</t>
  </si>
  <si>
    <t>Haute Côte de Nuits</t>
  </si>
  <si>
    <t>Henrie de Villamont</t>
  </si>
  <si>
    <t>A boire, excellent 01/02</t>
  </si>
  <si>
    <t>Centre rouge</t>
  </si>
  <si>
    <t>Croatina</t>
  </si>
  <si>
    <t>Pas terrible du tout, pétille</t>
  </si>
  <si>
    <t>Buzet</t>
  </si>
  <si>
    <t>Les Vignerons de Buzet</t>
  </si>
  <si>
    <t>Cabardès</t>
  </si>
  <si>
    <t>Croix du sud</t>
  </si>
  <si>
    <t>Baron de Montimas</t>
  </si>
  <si>
    <t>Cadeau P. Legros</t>
  </si>
  <si>
    <t>Côte du Roussillon Village</t>
  </si>
  <si>
    <t>Clos du haut</t>
  </si>
  <si>
    <t>Restau, User's group</t>
  </si>
  <si>
    <t>Languedoc rouge</t>
  </si>
  <si>
    <t>Château de Montmal</t>
  </si>
  <si>
    <t>Anjou Gamay</t>
  </si>
  <si>
    <t>A boire, très bon en 2001</t>
  </si>
  <si>
    <t>Château Montreuil-bellay</t>
  </si>
  <si>
    <t>Loire rouge</t>
  </si>
  <si>
    <t>Clos des Cordeliers</t>
  </si>
  <si>
    <t>Domaine des Vallettes</t>
  </si>
  <si>
    <t>Excellent en 6/99</t>
  </si>
  <si>
    <t>Domaine Pineraie</t>
  </si>
  <si>
    <t>Fin de vie en 21/10/00</t>
  </si>
  <si>
    <t>Château Haute Serre</t>
  </si>
  <si>
    <t>A boire 11/01</t>
  </si>
  <si>
    <t>Sud- Ouest rouge</t>
  </si>
  <si>
    <t>Bergerac</t>
  </si>
  <si>
    <t>Cave des Gruchottes</t>
  </si>
  <si>
    <t xml:space="preserve"> Lot</t>
  </si>
  <si>
    <t>Domaine de Paillas</t>
  </si>
  <si>
    <t>Côtes du Ventoux</t>
  </si>
  <si>
    <t>Domaine de la Verrière</t>
  </si>
  <si>
    <t>Cadeau J.M. Thibaut</t>
  </si>
  <si>
    <t>Excellent 05/2000</t>
  </si>
  <si>
    <t>Rully 1er Cru</t>
  </si>
  <si>
    <t>Les Cloux</t>
  </si>
  <si>
    <t>Les Chaillotes</t>
  </si>
  <si>
    <t>Château Tour Blanche</t>
  </si>
  <si>
    <t>Château d'Arsac</t>
  </si>
  <si>
    <t>Attendre 2 ans</t>
  </si>
  <si>
    <t>Tour de Mons</t>
  </si>
  <si>
    <t>D. Descamps</t>
  </si>
  <si>
    <t>Savigny Les Beaune</t>
  </si>
  <si>
    <t>R. Bonnot</t>
  </si>
  <si>
    <t>Haut Bertinerie</t>
  </si>
  <si>
    <t>Vaucoupin</t>
  </si>
  <si>
    <t>A revoir en 1998, à boire 2001</t>
  </si>
  <si>
    <t>San Zeno</t>
  </si>
  <si>
    <t>Barbera</t>
  </si>
  <si>
    <t>pétille, type beaujolais</t>
  </si>
  <si>
    <t>Excellent mai 2003</t>
  </si>
  <si>
    <t>A garder, excellent 0311</t>
  </si>
  <si>
    <t>Domaine du Morilly</t>
  </si>
  <si>
    <t>Cadeau Bibi</t>
  </si>
  <si>
    <t xml:space="preserve">Pinot blanc </t>
  </si>
  <si>
    <t>Afrique de sud</t>
  </si>
  <si>
    <t>Arniston Bay</t>
  </si>
  <si>
    <t>Chenin blanc et Chardonnay</t>
  </si>
  <si>
    <t>Delhaize</t>
  </si>
  <si>
    <t>Excellent 02/06/03 &amp; 06/06/04</t>
  </si>
  <si>
    <t>Domaine Faiveley</t>
  </si>
  <si>
    <t>Via F. Campion</t>
  </si>
  <si>
    <t>Domaine des Hautes rebourgères</t>
  </si>
  <si>
    <t>Fenoy</t>
  </si>
  <si>
    <t>Cadeau J.M. Poitout</t>
  </si>
  <si>
    <t>Domaine de la croix Senaillet</t>
  </si>
  <si>
    <t>R &amp; G Sallet</t>
  </si>
  <si>
    <t>Viré-Clessé</t>
  </si>
  <si>
    <t>René Michel &amp; Fils</t>
  </si>
  <si>
    <t>Château de la Bruyère</t>
  </si>
  <si>
    <t>Macon Uchizy</t>
  </si>
  <si>
    <t>Clos des Ravières</t>
  </si>
  <si>
    <t>Givry</t>
  </si>
  <si>
    <t>Michel Sarrazin et Fils</t>
  </si>
  <si>
    <t>Les Grognots</t>
  </si>
  <si>
    <t>Château d'Etroyes</t>
  </si>
  <si>
    <t>Les Ormeaux</t>
  </si>
  <si>
    <t>Rully</t>
  </si>
  <si>
    <t>Domaine des Fromanges</t>
  </si>
  <si>
    <t>Les Fromanges</t>
  </si>
  <si>
    <t>Château de Chamirey</t>
  </si>
  <si>
    <t>Bouzeron</t>
  </si>
  <si>
    <t>Domaine Chanzy</t>
  </si>
  <si>
    <t>Clos de la fortune</t>
  </si>
  <si>
    <t>&gt;2003; excellent 2004/07</t>
  </si>
  <si>
    <t>Pierre de Prehy</t>
  </si>
  <si>
    <t>Château Bouqueyan</t>
  </si>
  <si>
    <t>Cadeau Antoine et Adrien</t>
  </si>
  <si>
    <t>Château Carbonnieux</t>
  </si>
  <si>
    <t>La Spinalo</t>
  </si>
  <si>
    <t>Toscana</t>
  </si>
  <si>
    <t>Terry Ferraris</t>
  </si>
  <si>
    <t>Les Tours des Verdots</t>
  </si>
  <si>
    <t>Fûts de Chêne</t>
  </si>
  <si>
    <t>Clos des Verdots</t>
  </si>
  <si>
    <t>Côtes de Duras</t>
  </si>
  <si>
    <t>Domaine Les Allégrets</t>
  </si>
  <si>
    <t>Duras</t>
  </si>
  <si>
    <t>Pécharmant</t>
  </si>
  <si>
    <t>Domaine du Haut Pécharmant</t>
  </si>
  <si>
    <t>Côtes du Marmandais</t>
  </si>
  <si>
    <t>Beroy</t>
  </si>
  <si>
    <t>Cocumont</t>
  </si>
  <si>
    <t>Château La Bastide</t>
  </si>
  <si>
    <t>excellent feb 05</t>
  </si>
  <si>
    <t>André Tremblay</t>
  </si>
  <si>
    <t>A boire passé Feb 05</t>
  </si>
  <si>
    <t>Excellent Mai 2005</t>
  </si>
  <si>
    <t>Château Lynch-Bages</t>
  </si>
  <si>
    <t>Vinternet</t>
  </si>
  <si>
    <t>Année Antoine</t>
  </si>
  <si>
    <t>Santo Pietro</t>
  </si>
  <si>
    <t>Vernacia Di San Gimignano</t>
  </si>
  <si>
    <t>I Lauri</t>
  </si>
  <si>
    <t>Champagne Brut</t>
  </si>
  <si>
    <t>Eric phélizon</t>
  </si>
  <si>
    <t>B. Dubus</t>
  </si>
  <si>
    <t>A boire 07/05 TB</t>
  </si>
  <si>
    <t>Etiquette!!!</t>
  </si>
  <si>
    <t>Domaine Tortochot</t>
  </si>
  <si>
    <t>Château Prieuré Lichine</t>
  </si>
  <si>
    <t>4ième Grand Cru Classé</t>
  </si>
  <si>
    <t>Les Mauvarennes</t>
  </si>
  <si>
    <t>trop tard 09/05</t>
  </si>
  <si>
    <t>Château La Louvière</t>
  </si>
  <si>
    <t>Inter et Shopi</t>
  </si>
  <si>
    <t>Etiquettes laquées</t>
  </si>
  <si>
    <t>Champ Lalot</t>
  </si>
  <si>
    <t>Les Villeranges</t>
  </si>
  <si>
    <t>Montagny</t>
  </si>
  <si>
    <t>Les Joncs</t>
  </si>
  <si>
    <t>Excellent 0512</t>
  </si>
  <si>
    <t>Château Cabannieux</t>
  </si>
  <si>
    <t>10/12/05 trés boisé attendre 2010</t>
  </si>
  <si>
    <t>A boire (04/06)</t>
  </si>
  <si>
    <t>Lospinaio</t>
  </si>
  <si>
    <t>Château Léoville Poyferré</t>
  </si>
  <si>
    <t>Château Lascombes</t>
  </si>
  <si>
    <t>Espagne</t>
  </si>
  <si>
    <t>Bierzo</t>
  </si>
  <si>
    <t>Petalos</t>
  </si>
  <si>
    <t>Guerlet Deguerne</t>
  </si>
  <si>
    <t>Chamery</t>
  </si>
  <si>
    <t>Blanc de blanc</t>
  </si>
  <si>
    <t>A boire avec Phil et J.M.</t>
  </si>
  <si>
    <t>Grande réserve</t>
  </si>
  <si>
    <t>Cuy</t>
  </si>
  <si>
    <t>Gimonnet Oger</t>
  </si>
  <si>
    <t>Sublime 25/06/06</t>
  </si>
  <si>
    <t>Château Larruau</t>
  </si>
  <si>
    <t>C. Podvin</t>
  </si>
  <si>
    <t>Château Laville</t>
  </si>
  <si>
    <t>J.C. Houllier</t>
  </si>
  <si>
    <t>Excellent 12/04, aussi en 07/06</t>
  </si>
  <si>
    <t>&gt;2010, 07/06 attendre 2011</t>
  </si>
  <si>
    <t>07/06 a boire excellent</t>
  </si>
  <si>
    <t>Impernal</t>
  </si>
  <si>
    <t>Caves  Côtes d'Olt</t>
  </si>
  <si>
    <t>Château Les Ifs</t>
  </si>
  <si>
    <t>Local</t>
  </si>
  <si>
    <t>A1</t>
  </si>
  <si>
    <t>A4</t>
  </si>
  <si>
    <t>A3</t>
  </si>
  <si>
    <t>B4</t>
  </si>
  <si>
    <t>C2</t>
  </si>
  <si>
    <t>D1</t>
  </si>
  <si>
    <t>D2</t>
  </si>
  <si>
    <t>E2</t>
  </si>
  <si>
    <t>G2</t>
  </si>
  <si>
    <t>E3</t>
  </si>
  <si>
    <t>D3</t>
  </si>
  <si>
    <t>G3</t>
  </si>
  <si>
    <t>H2</t>
  </si>
  <si>
    <t>F1</t>
  </si>
  <si>
    <t>H3</t>
  </si>
  <si>
    <t>G1</t>
  </si>
  <si>
    <t>I1</t>
  </si>
  <si>
    <t>J2</t>
  </si>
  <si>
    <t>M3</t>
  </si>
  <si>
    <t>L3</t>
  </si>
  <si>
    <t>L1</t>
  </si>
  <si>
    <t>M1</t>
  </si>
  <si>
    <t>N1</t>
  </si>
  <si>
    <t>O1</t>
  </si>
  <si>
    <t>J1</t>
  </si>
  <si>
    <t>L2</t>
  </si>
  <si>
    <t>M2</t>
  </si>
  <si>
    <t>N2</t>
  </si>
  <si>
    <t>Q1</t>
  </si>
  <si>
    <t>Q3/Q4</t>
  </si>
  <si>
    <t>Q5</t>
  </si>
  <si>
    <t>Q6</t>
  </si>
  <si>
    <t>D1/C1</t>
  </si>
  <si>
    <t>B1</t>
  </si>
  <si>
    <t>C3</t>
  </si>
  <si>
    <t>C1</t>
  </si>
  <si>
    <t>D4</t>
  </si>
  <si>
    <t>E1</t>
  </si>
  <si>
    <t>U1B</t>
  </si>
  <si>
    <t>S3B</t>
  </si>
  <si>
    <t>I2</t>
  </si>
  <si>
    <t>R2B</t>
  </si>
  <si>
    <t>S2B</t>
  </si>
  <si>
    <t>R3B</t>
  </si>
  <si>
    <t>F2</t>
  </si>
  <si>
    <t>K1</t>
  </si>
  <si>
    <t>K2</t>
  </si>
  <si>
    <t>O2</t>
  </si>
  <si>
    <t>B2/B3</t>
  </si>
  <si>
    <t>Château de Caillavet</t>
  </si>
  <si>
    <t>R2</t>
  </si>
  <si>
    <t>R3</t>
  </si>
  <si>
    <t>R4</t>
  </si>
  <si>
    <t>R8</t>
  </si>
  <si>
    <t>R10</t>
  </si>
  <si>
    <t>R9</t>
  </si>
  <si>
    <t>S2</t>
  </si>
  <si>
    <t>S1</t>
  </si>
  <si>
    <t>S9/S10</t>
  </si>
  <si>
    <t>S4</t>
  </si>
  <si>
    <t>S6</t>
  </si>
  <si>
    <t>S7</t>
  </si>
  <si>
    <t>S/R</t>
  </si>
  <si>
    <t>T1</t>
  </si>
  <si>
    <t>S5</t>
  </si>
  <si>
    <t>S3</t>
  </si>
  <si>
    <t>U7</t>
  </si>
  <si>
    <t>B2</t>
  </si>
  <si>
    <t>U3</t>
  </si>
  <si>
    <t>U6</t>
  </si>
  <si>
    <t>U1</t>
  </si>
  <si>
    <t>U5</t>
  </si>
  <si>
    <t>U8</t>
  </si>
  <si>
    <t>U2</t>
  </si>
  <si>
    <t>Domaine du Prince</t>
  </si>
  <si>
    <t>U4</t>
  </si>
  <si>
    <t>T3/T4</t>
  </si>
  <si>
    <t>T9</t>
  </si>
  <si>
    <t>T10</t>
  </si>
  <si>
    <t>T5</t>
  </si>
  <si>
    <t>T6/T7</t>
  </si>
  <si>
    <t>U10</t>
  </si>
  <si>
    <t>U9</t>
  </si>
  <si>
    <t>U9/U10</t>
  </si>
  <si>
    <t>F3</t>
  </si>
  <si>
    <t>P9</t>
  </si>
  <si>
    <t>P12</t>
  </si>
  <si>
    <t>P10/11</t>
  </si>
  <si>
    <t>P7/8</t>
  </si>
  <si>
    <t>Château Talbot</t>
  </si>
  <si>
    <t>Château Lafon-Rochet</t>
  </si>
  <si>
    <t>P1/2</t>
  </si>
  <si>
    <t>R5/6/7</t>
  </si>
  <si>
    <t>R1</t>
  </si>
  <si>
    <t>R7</t>
  </si>
  <si>
    <t>R11</t>
  </si>
  <si>
    <t>R12</t>
  </si>
  <si>
    <t>Q1/2</t>
  </si>
  <si>
    <t>Q5/6</t>
  </si>
  <si>
    <t>Q7/8</t>
  </si>
  <si>
    <t>Q3/4</t>
  </si>
  <si>
    <t>A boire avec Phil, JMP, JMT, Didier</t>
  </si>
  <si>
    <t>Oct 06 à boire car bouchon mouillé</t>
  </si>
  <si>
    <t>Pascal et Nicolas Reverdy</t>
  </si>
  <si>
    <t>Terre de Mambray</t>
  </si>
  <si>
    <t>Dominique Roget</t>
  </si>
  <si>
    <t>Pétille</t>
  </si>
  <si>
    <t>A boire avec JMP</t>
  </si>
  <si>
    <t>T2</t>
  </si>
  <si>
    <t>G.H. Martel</t>
  </si>
  <si>
    <t>Bourgogne Aligoté</t>
  </si>
  <si>
    <t>Bourgogne Chardonnay</t>
  </si>
  <si>
    <t>Courrier</t>
  </si>
  <si>
    <t>Les fromanges</t>
  </si>
  <si>
    <t>H1</t>
  </si>
  <si>
    <t>Bourgogne Blanc</t>
  </si>
  <si>
    <t>Pierre lamotte</t>
  </si>
  <si>
    <t>Châteauneuf du Pape</t>
  </si>
  <si>
    <t>Château de Vaudieu</t>
  </si>
  <si>
    <t>Gigondas</t>
  </si>
  <si>
    <t>L'Ousteau Fauquet</t>
  </si>
  <si>
    <t>A boire avec JMP et Phil</t>
  </si>
  <si>
    <t>Domaine des Bosquets</t>
  </si>
  <si>
    <t>Domaine Beaurenard</t>
  </si>
  <si>
    <t>Domaine de la Boussière</t>
  </si>
  <si>
    <t>B3</t>
  </si>
  <si>
    <t>A2</t>
  </si>
  <si>
    <t>Domaine de la Fourmone</t>
  </si>
  <si>
    <t>Sablet</t>
  </si>
  <si>
    <t>Domaine Faravel</t>
  </si>
  <si>
    <t>Domaine Vaudieu</t>
  </si>
  <si>
    <t>Domaine de la Tourade</t>
  </si>
  <si>
    <t>Les Villerages</t>
  </si>
  <si>
    <t>T1B</t>
  </si>
  <si>
    <t>Haute Côte de Nuit</t>
  </si>
  <si>
    <t>Les Mauravennes</t>
  </si>
  <si>
    <t>La Croix Jacquelot</t>
  </si>
  <si>
    <t>P4</t>
  </si>
  <si>
    <t>Champagne Extra Brut</t>
  </si>
  <si>
    <t>Robert Montcuit</t>
  </si>
  <si>
    <t>Mesnil Sur Oger</t>
  </si>
  <si>
    <t>L3/M3</t>
  </si>
  <si>
    <t>Jack Guilliou</t>
  </si>
  <si>
    <t>Chaltrait</t>
  </si>
  <si>
    <t>Champagne Rosé</t>
  </si>
  <si>
    <t>Macon Prissé</t>
  </si>
  <si>
    <t>Macon Village</t>
  </si>
  <si>
    <t>Les dames huguettes</t>
  </si>
  <si>
    <t>Bourgogne Paulée</t>
  </si>
  <si>
    <t>A boire urgent pb oxydation</t>
  </si>
  <si>
    <t>Pierre de Préhy</t>
  </si>
  <si>
    <t>T2B</t>
  </si>
  <si>
    <t>Château Brane Cantenac</t>
  </si>
  <si>
    <t>Bonne affaire!</t>
  </si>
  <si>
    <t>1/2</t>
  </si>
  <si>
    <t>Château Les Trois Croix</t>
  </si>
  <si>
    <t>Cadeau JMP</t>
  </si>
  <si>
    <t>1/10 nov07</t>
  </si>
  <si>
    <t>4/5 nov 07</t>
  </si>
  <si>
    <t>S8</t>
  </si>
  <si>
    <t>Excellent dec 07</t>
  </si>
  <si>
    <t>T8</t>
  </si>
  <si>
    <t>Pinot Noir</t>
  </si>
  <si>
    <t>Domaine Bruno Sorg</t>
  </si>
  <si>
    <t>F. Martenot</t>
  </si>
  <si>
    <t>Les Valéry</t>
  </si>
  <si>
    <t>Domaine du vieux Prêche</t>
  </si>
  <si>
    <t>C1D2</t>
  </si>
  <si>
    <t>Vincent Sauvestre</t>
  </si>
  <si>
    <t>Rosheim</t>
  </si>
  <si>
    <t>Bruderthal</t>
  </si>
  <si>
    <t>Antoine Stoffel</t>
  </si>
  <si>
    <t>Eguisheim</t>
  </si>
  <si>
    <t>Clévener</t>
  </si>
  <si>
    <t>Paul Ginglinger</t>
  </si>
  <si>
    <t>Pinot gris</t>
  </si>
  <si>
    <t>Cuvée des Prélats</t>
  </si>
  <si>
    <t>Wettolsheim</t>
  </si>
  <si>
    <t>Fernand Engel</t>
  </si>
  <si>
    <t>Domaine P. Girard</t>
  </si>
  <si>
    <t>U2B</t>
  </si>
  <si>
    <t>Foire expo Amiens</t>
  </si>
  <si>
    <t>Château Lagarosse</t>
  </si>
  <si>
    <t>Cadeau Cuvelier</t>
  </si>
  <si>
    <t>1/10 très bon 04/08</t>
  </si>
  <si>
    <t>1855</t>
  </si>
  <si>
    <t>Clos de la voie romaine</t>
  </si>
  <si>
    <t>Cadeau D. Dubus</t>
  </si>
  <si>
    <t>Château Gloria</t>
  </si>
  <si>
    <t>T3B</t>
  </si>
  <si>
    <t>Celliers de Cérès</t>
  </si>
  <si>
    <t>P5</t>
  </si>
  <si>
    <t>Fleuron La rebourgère</t>
  </si>
  <si>
    <t>Bandol</t>
  </si>
  <si>
    <t>Moulin des costes</t>
  </si>
  <si>
    <t>Cassis</t>
  </si>
  <si>
    <t>Château de Fontcreuse</t>
  </si>
  <si>
    <t>Palette</t>
  </si>
  <si>
    <t>Château Crémade</t>
  </si>
  <si>
    <t>Le Tholonet</t>
  </si>
  <si>
    <t>Champagne réserve</t>
  </si>
  <si>
    <t>Jack Guillou</t>
  </si>
  <si>
    <t>Cadeau Mr Guillou</t>
  </si>
  <si>
    <t>M. Campion</t>
  </si>
  <si>
    <t>Côteau du Quercy</t>
  </si>
  <si>
    <t>Domaine de la Garde</t>
  </si>
  <si>
    <t>Cadeau P. Lagache</t>
  </si>
  <si>
    <t>Château Bellevue</t>
  </si>
  <si>
    <t>Via Telecom Paris</t>
  </si>
  <si>
    <t>U3B</t>
  </si>
  <si>
    <t>Fisher-Mauler</t>
  </si>
  <si>
    <t>Cadeau Lulu</t>
  </si>
  <si>
    <t>Marsannay</t>
  </si>
  <si>
    <t>Université</t>
  </si>
  <si>
    <t>Domaine A. et H. Sigaut</t>
  </si>
  <si>
    <t>Chambolle-Musigny</t>
  </si>
  <si>
    <t>2 bues au 20 ans Antoine, excellent</t>
  </si>
  <si>
    <t>1 offerte à Podvin 04/09</t>
  </si>
  <si>
    <t>Hervé Charlopin</t>
  </si>
  <si>
    <t>Fixin</t>
  </si>
  <si>
    <t>A. et H. Sigaut</t>
  </si>
  <si>
    <t>Domaine des Tilleuls</t>
  </si>
  <si>
    <t>Gevrey Chambertin</t>
  </si>
  <si>
    <t>Morey Saint Denis</t>
  </si>
  <si>
    <t>Domaine P. Amiot</t>
  </si>
  <si>
    <t>Patriarche</t>
  </si>
  <si>
    <t>Cadeau 24 ans de Mariage</t>
  </si>
  <si>
    <t>Beaune</t>
  </si>
  <si>
    <t>Juin 09 JMP excellent</t>
  </si>
  <si>
    <t>A garder Année Marie-Laure, 1 bue anniv de regis: vieux</t>
  </si>
  <si>
    <t>Côte de Bourg</t>
  </si>
  <si>
    <t>Château de Liscoud</t>
  </si>
  <si>
    <t>C3/D4</t>
  </si>
  <si>
    <t>Cadeau Monique</t>
  </si>
  <si>
    <t>M3/L3</t>
  </si>
  <si>
    <t>Chine</t>
  </si>
  <si>
    <t>Grand Dragon</t>
  </si>
  <si>
    <t>Cadeau Maxime</t>
  </si>
  <si>
    <t>Château de Chantegrive</t>
  </si>
  <si>
    <t>Vin Jaune</t>
  </si>
  <si>
    <t>Domaine de Saint Pierre</t>
  </si>
  <si>
    <t>Chardonnay Les Brûlées bois</t>
  </si>
  <si>
    <t>Rollet Père et fils</t>
  </si>
  <si>
    <t>Tradition Chardonnay/Savagnin</t>
  </si>
  <si>
    <t>Château de Persange</t>
  </si>
  <si>
    <t>1 gratos</t>
  </si>
  <si>
    <t>Côte de Jura</t>
  </si>
  <si>
    <t>80% Chard:20% Savagnin</t>
  </si>
  <si>
    <t>Poulsard</t>
  </si>
  <si>
    <t>Domaine Overnoy</t>
  </si>
  <si>
    <t>Chardonnay, Oxydation non stabilisée</t>
  </si>
  <si>
    <t>1 Gratos</t>
  </si>
  <si>
    <t>Fruitière de Voiteur</t>
  </si>
  <si>
    <t>Fruitière de Pupillin</t>
  </si>
  <si>
    <t>Trousseau</t>
  </si>
  <si>
    <t>Comte de Caleyrac</t>
  </si>
  <si>
    <t>T2/T3</t>
  </si>
  <si>
    <t>Domaine de Chamirey</t>
  </si>
  <si>
    <t>Excellent 09/05, bouchon 25/09/09</t>
  </si>
  <si>
    <t>K1/M2</t>
  </si>
  <si>
    <t>Domaine des Rosiers</t>
  </si>
  <si>
    <t>Beaujolais Village</t>
  </si>
  <si>
    <t>Saint Bris</t>
  </si>
  <si>
    <t>Domaine Grand Roche</t>
  </si>
  <si>
    <t>Côte de Bergerac</t>
  </si>
  <si>
    <t>Château Marie Plaisance</t>
  </si>
  <si>
    <t>T7/T8</t>
  </si>
  <si>
    <t>Dreuil</t>
  </si>
  <si>
    <t>cadeau à C. delebarre11/09</t>
  </si>
  <si>
    <t>PB de bouchon, 1 bue avec potoine,vieux mais très bon, une à Taccoen</t>
  </si>
  <si>
    <t>Gigalet</t>
  </si>
  <si>
    <t>U7/U8</t>
  </si>
  <si>
    <t>Côteau du Languedoc</t>
  </si>
  <si>
    <t>Château Scatisse</t>
  </si>
  <si>
    <t>T1/T2</t>
  </si>
  <si>
    <t>Domaine de la Tour de Vias</t>
  </si>
  <si>
    <t>Merlot</t>
  </si>
  <si>
    <t>Pic Saint-Loup</t>
  </si>
  <si>
    <t>T4</t>
  </si>
  <si>
    <t>T3</t>
  </si>
  <si>
    <t>Matelle</t>
  </si>
  <si>
    <t>Le Grand Art</t>
  </si>
  <si>
    <t>Uni-Médoc Gironde</t>
  </si>
  <si>
    <t>Château Charmant</t>
  </si>
  <si>
    <t>Château d'Arcins</t>
  </si>
  <si>
    <t>Arcins</t>
  </si>
  <si>
    <t>Première Côte de Blaye</t>
  </si>
  <si>
    <t>Marcillac</t>
  </si>
  <si>
    <t>Château Martinat</t>
  </si>
  <si>
    <t>Lansac</t>
  </si>
  <si>
    <t>Blanc de Château</t>
  </si>
  <si>
    <t>Château Labadie</t>
  </si>
  <si>
    <t>Bégadan</t>
  </si>
  <si>
    <t>Hommage à Saint Vincent</t>
  </si>
  <si>
    <t>D4/E3</t>
  </si>
  <si>
    <t>Cissac</t>
  </si>
  <si>
    <t>E3/F3</t>
  </si>
  <si>
    <t>Cadeau à boire avec JMP et Phi</t>
  </si>
  <si>
    <t>Jeanmaire</t>
  </si>
  <si>
    <t>A2-B3</t>
  </si>
  <si>
    <t>Marquise de bellevue</t>
  </si>
  <si>
    <t>Domaine du Pic</t>
  </si>
  <si>
    <t>Douelle</t>
  </si>
  <si>
    <t>Special HR</t>
  </si>
  <si>
    <t>Vieilles vignes réserve de Fonsalis</t>
  </si>
  <si>
    <t>Lidl</t>
  </si>
  <si>
    <t>Château de Landiras</t>
  </si>
  <si>
    <t>Guillou Jack</t>
  </si>
  <si>
    <t>Vergnon JL</t>
  </si>
  <si>
    <t>Grand cru</t>
  </si>
  <si>
    <t>Le Mesnil Sur Oger</t>
  </si>
  <si>
    <t>Huot et Fils</t>
  </si>
  <si>
    <t>Saint Martin d'Ablois</t>
  </si>
  <si>
    <t>Lheureux Plekhoff</t>
  </si>
  <si>
    <t>1er cru</t>
  </si>
  <si>
    <t>Mutigny</t>
  </si>
  <si>
    <t>Thelmont</t>
  </si>
  <si>
    <t>Cadeau LCL</t>
  </si>
  <si>
    <t>Q10</t>
  </si>
  <si>
    <t>très boisé</t>
  </si>
  <si>
    <t>avec JMP ok oct 10 à revoir 2015</t>
  </si>
  <si>
    <t>Château La Tour blanche</t>
  </si>
  <si>
    <t>Château Clément Pichon</t>
  </si>
  <si>
    <t>Château Beau Soleil</t>
  </si>
  <si>
    <t>C3/C4</t>
  </si>
  <si>
    <t>Bernard Reverdy et Fils</t>
  </si>
  <si>
    <t>Verdigny</t>
  </si>
  <si>
    <t>J2B</t>
  </si>
  <si>
    <t>Domaine Hyppolite Reverdy</t>
  </si>
  <si>
    <t>Pouilly Fumé</t>
  </si>
  <si>
    <t>B. Jeannot et Fils</t>
  </si>
  <si>
    <t>Saint Adelain</t>
  </si>
  <si>
    <t>Domaine Denis Race</t>
  </si>
  <si>
    <t>Domaine Fèvre</t>
  </si>
  <si>
    <t>15% fût de chêne</t>
  </si>
  <si>
    <t>Fontenay-Près-Chablis</t>
  </si>
  <si>
    <t>Fourchaume</t>
  </si>
  <si>
    <t>A boire avec Phil, JMP et Max</t>
  </si>
  <si>
    <t>Saint Emilion Grand cru</t>
  </si>
  <si>
    <t>1 pour bertille le 31/12/10</t>
  </si>
  <si>
    <t>Château Pichon le Mayne</t>
  </si>
  <si>
    <t>E3/D4</t>
  </si>
  <si>
    <t>Cuvelier</t>
  </si>
  <si>
    <t>Chevalier de Moncerat</t>
  </si>
  <si>
    <t>R1B</t>
  </si>
  <si>
    <t>dubus</t>
  </si>
  <si>
    <t>Jean-Claude</t>
  </si>
  <si>
    <t>Les champs ronds</t>
  </si>
  <si>
    <t>Vénéré</t>
  </si>
  <si>
    <t>Mas des Blaquières</t>
  </si>
  <si>
    <t>Domaine Mazilly</t>
  </si>
  <si>
    <t>Meloisey</t>
  </si>
  <si>
    <t>Les Meurgers</t>
  </si>
  <si>
    <t>Beaune 1er Cru</t>
  </si>
  <si>
    <t>Boucherottes</t>
  </si>
  <si>
    <t>Vosnes-Romanée</t>
  </si>
  <si>
    <t>Domaine François Gerber</t>
  </si>
  <si>
    <t>Vosnes-romanée</t>
  </si>
  <si>
    <t>Hospice de Beaune</t>
  </si>
  <si>
    <t>Cuvée Dames de la Charité</t>
  </si>
  <si>
    <t>Cuvée Billardet</t>
  </si>
  <si>
    <t>Domaine Musset</t>
  </si>
  <si>
    <t>Maxime (monop)</t>
  </si>
  <si>
    <t>Vignoble Dampt</t>
  </si>
  <si>
    <t>Collan</t>
  </si>
  <si>
    <t>Bourgogne Tonnerre</t>
  </si>
  <si>
    <t>Domaine Daniel Seguinot</t>
  </si>
  <si>
    <t>Maligny</t>
  </si>
  <si>
    <t>E1/2/2</t>
  </si>
  <si>
    <t>M2/L3</t>
  </si>
  <si>
    <t>L2/M3</t>
  </si>
  <si>
    <t>T6/T5</t>
  </si>
  <si>
    <t>Château David Queynac</t>
  </si>
  <si>
    <t>Guarigue</t>
  </si>
  <si>
    <t>Corbière</t>
  </si>
  <si>
    <t>Les Ollieux Romanis</t>
  </si>
  <si>
    <t>T9/T10</t>
  </si>
  <si>
    <t>François Arnaud</t>
  </si>
  <si>
    <t>U2/U3</t>
  </si>
  <si>
    <t>Côte du Marmandais</t>
  </si>
  <si>
    <t>Ferran Pradets</t>
  </si>
  <si>
    <t>Côte de Duras</t>
  </si>
  <si>
    <t>Domaine Laplace</t>
  </si>
  <si>
    <t>Saint Jean de Duras</t>
  </si>
  <si>
    <t>S7/S8</t>
  </si>
  <si>
    <t>Tap d'e Perbos</t>
  </si>
  <si>
    <t>S5/S6</t>
  </si>
  <si>
    <t>Conne de Labarde</t>
  </si>
  <si>
    <t>Cuve inox</t>
  </si>
  <si>
    <t>Château du Rooy</t>
  </si>
  <si>
    <t>S2/S3</t>
  </si>
  <si>
    <t>Fût 12 mois</t>
  </si>
  <si>
    <t>M de Laulan</t>
  </si>
  <si>
    <t>Château Les Farcies du Pech'</t>
  </si>
  <si>
    <t>S1/S2</t>
  </si>
  <si>
    <t>Château de Gueyze</t>
  </si>
  <si>
    <t>Buzet sur Baïse</t>
  </si>
  <si>
    <t>La Pie Colette</t>
  </si>
  <si>
    <t>Agriculture Bio, cuve</t>
  </si>
  <si>
    <t>jmp</t>
  </si>
  <si>
    <t>P5/P6</t>
  </si>
  <si>
    <t>P9/P10</t>
  </si>
  <si>
    <t>Richard Seguin</t>
  </si>
  <si>
    <t>Fixin 1er Cru</t>
  </si>
  <si>
    <t>Moillard</t>
  </si>
  <si>
    <t>Q12</t>
  </si>
  <si>
    <t>Nuits Saint-Georges</t>
  </si>
  <si>
    <t>Domaine Digioia</t>
  </si>
  <si>
    <t>Q11</t>
  </si>
  <si>
    <t>Domaine Huguenot</t>
  </si>
  <si>
    <t>Morey Saint Denis 1er cru</t>
  </si>
  <si>
    <t>Q9</t>
  </si>
  <si>
    <t>Les joyaux de Bourgogne</t>
  </si>
  <si>
    <t>Cadeau à boire avec Max et ML</t>
  </si>
  <si>
    <t>Attendre 07/11</t>
  </si>
  <si>
    <t>très boisé 08/11</t>
  </si>
  <si>
    <t>bouchon 11/11</t>
  </si>
  <si>
    <t>Domaine Pogelin</t>
  </si>
  <si>
    <t>Cadeau B. Potoine</t>
  </si>
  <si>
    <t>Saint chinian</t>
  </si>
  <si>
    <t>Mas Del périé</t>
  </si>
  <si>
    <t>100% Malbec</t>
  </si>
  <si>
    <t>K'Or</t>
  </si>
  <si>
    <t>U1/U2</t>
  </si>
  <si>
    <t>Château Ferrand</t>
  </si>
  <si>
    <t>Vin de Pays</t>
  </si>
  <si>
    <t>Badoulin</t>
  </si>
  <si>
    <t>Issoire</t>
  </si>
  <si>
    <t>Cadeau M-L</t>
  </si>
  <si>
    <t>Cuvée Amandine</t>
  </si>
  <si>
    <t>De Castellane</t>
  </si>
  <si>
    <t>S1B</t>
  </si>
  <si>
    <t>Domaine Boyer Gontard</t>
  </si>
  <si>
    <t>Seurre</t>
  </si>
  <si>
    <t>Pernand-Vergelesse</t>
  </si>
  <si>
    <t>En Caradeux</t>
  </si>
  <si>
    <t>Montagny 1er Cru</t>
  </si>
  <si>
    <t>La vigne au Roy</t>
  </si>
  <si>
    <t>Les Arvelets</t>
  </si>
  <si>
    <t>Aloxe-Corton 1er cru</t>
  </si>
  <si>
    <t>Gérard Boyer</t>
  </si>
  <si>
    <t>Savigny-Les- Beaune 1er cru</t>
  </si>
  <si>
    <t>Les Peuillets</t>
  </si>
  <si>
    <t>Charles Moreaux</t>
  </si>
  <si>
    <t>Rossinant</t>
  </si>
  <si>
    <t>Saint Pourçain</t>
  </si>
  <si>
    <t>D. Nebout</t>
  </si>
  <si>
    <t>Saint pourçain</t>
  </si>
  <si>
    <t>S9/10</t>
  </si>
  <si>
    <t>Arnaud Aucoeur</t>
  </si>
  <si>
    <t>Villié-Morgon</t>
  </si>
  <si>
    <t>Chénas</t>
  </si>
  <si>
    <t>Domaine Pascal Aufranc</t>
  </si>
  <si>
    <t>Juliénas</t>
  </si>
  <si>
    <t>Domaine du Clos du Fief</t>
  </si>
  <si>
    <t>9 mois en fût</t>
  </si>
  <si>
    <t>Fleurie</t>
  </si>
  <si>
    <t>Domaine de la Madone</t>
  </si>
  <si>
    <t>Vieilles vignes</t>
  </si>
  <si>
    <t>Grille Midi</t>
  </si>
  <si>
    <t>Domaine de Tante alice</t>
  </si>
  <si>
    <t>Saint Lager</t>
  </si>
  <si>
    <t>fût de chêne Harmonie</t>
  </si>
  <si>
    <t>Ladoix</t>
  </si>
  <si>
    <t>1er cru les Gréchons</t>
  </si>
  <si>
    <t>1er cru Sous Frétille</t>
  </si>
  <si>
    <t>cadeau à boire avec JMP, Phil et Max</t>
  </si>
  <si>
    <t>Côte de Ventoux</t>
  </si>
  <si>
    <t>Grafé le Cocq</t>
  </si>
  <si>
    <t>T4/T5</t>
  </si>
  <si>
    <t>U4/U5</t>
  </si>
  <si>
    <t>Côteau de Glane</t>
  </si>
  <si>
    <t>4 saisons</t>
  </si>
  <si>
    <t>Beaulieu</t>
  </si>
  <si>
    <t>Vin de Pays de Corrèze</t>
  </si>
  <si>
    <t>Mille et une pierres</t>
  </si>
  <si>
    <t>J. Guillou</t>
  </si>
  <si>
    <t>L2M2</t>
  </si>
  <si>
    <t>Guimbelot</t>
  </si>
  <si>
    <t>Chardonnaix</t>
  </si>
  <si>
    <t>Saint Sornin</t>
  </si>
  <si>
    <t>Chenin Liquoreux</t>
  </si>
  <si>
    <t>Savigny-Les- Beaune</t>
  </si>
  <si>
    <t>Domaine du Bois Noël</t>
  </si>
  <si>
    <t>Côte de Saint Mont</t>
  </si>
  <si>
    <t>Marquis de Seillan</t>
  </si>
  <si>
    <t>Maetz CH</t>
  </si>
  <si>
    <t>Molsheim</t>
  </si>
  <si>
    <t>Gérard Neumeyer</t>
  </si>
  <si>
    <t>Heitz</t>
  </si>
  <si>
    <t>Savoie</t>
  </si>
  <si>
    <t>Caveau Bugiste</t>
  </si>
  <si>
    <t>Bugey mondeuse blanche</t>
  </si>
  <si>
    <t>Vongnes</t>
  </si>
  <si>
    <t>Bugey Manicle</t>
  </si>
  <si>
    <t>Cuvée la truffière</t>
  </si>
  <si>
    <t>Bugey Jacquère</t>
  </si>
  <si>
    <t>Thierry Tissot</t>
  </si>
  <si>
    <t>Vaux en Bugey</t>
  </si>
  <si>
    <t>Bugey Roussette</t>
  </si>
  <si>
    <t>Mataret</t>
  </si>
  <si>
    <t>Bugey Pinot noir</t>
  </si>
  <si>
    <t>Jean-Christofle Pellerin</t>
  </si>
  <si>
    <t>Saint Sorlin-en-Bugey</t>
  </si>
  <si>
    <t>Pierre ducolomb</t>
  </si>
  <si>
    <t>Altesse</t>
  </si>
  <si>
    <t>Lhuis</t>
  </si>
  <si>
    <t>Mataret Mondeuse</t>
  </si>
  <si>
    <t>Bugey Milliere</t>
  </si>
  <si>
    <t>Pierre Ducolomb</t>
  </si>
  <si>
    <t>Gevrey Chambertin 1er cru</t>
  </si>
  <si>
    <t>Philippe Rossignol</t>
  </si>
  <si>
    <t>Estournelles st Jacques</t>
  </si>
  <si>
    <t>Les Corbeaux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</si>
</sst>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/m/yy"/>
    <numFmt numFmtId="165" formatCode="#,##0\ &quot;F&quot;"/>
    <numFmt numFmtId="166" formatCode="#,##0\ &quot;€&quot;"/>
    <numFmt numFmtId="167" formatCode="#,##0.0\ &quot;€&quot;"/>
    <numFmt numFmtId="168" formatCode="&quot;&quot;mmm\-yy;@"/>
    <numFmt numFmtId="169" formatCode="0.0%"/>
    <numFmt numFmtId="170" formatCode="#,##0.00\ &quot;€&quot;"/>
    <numFmt numFmtId="171" formatCode="_([$€]* #,##0.00_);_([$€]* \(#,##0.00\);_([$€]* &quot;-&quot;??_);_(@_)"/>
    <numFmt numFmtId="172" formatCode="_([$€]* #,##0.0_);_([$€]* \(#,##0.0\);_([$€]* &quot;-&quot;??_);_(@_)"/>
  </numFmts>
  <fonts count="6" x14ac:knownFonts="1">
    <font>
      <sz val="10"/>
      <color indexed="8"/>
      <name val="Tahoma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Tahoma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171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7" fontId="2" fillId="0" borderId="0" xfId="0" applyNumberFormat="1" applyFont="1"/>
    <xf numFmtId="17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17" fontId="2" fillId="0" borderId="1" xfId="0" applyNumberFormat="1" applyFont="1" applyBorder="1"/>
    <xf numFmtId="167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17" fontId="2" fillId="0" borderId="0" xfId="0" applyNumberFormat="1" applyFont="1" applyBorder="1"/>
    <xf numFmtId="167" fontId="2" fillId="0" borderId="0" xfId="0" applyNumberFormat="1" applyFont="1" applyBorder="1"/>
    <xf numFmtId="16" fontId="2" fillId="0" borderId="1" xfId="0" quotePrefix="1" applyNumberFormat="1" applyFont="1" applyBorder="1"/>
    <xf numFmtId="170" fontId="2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/>
    <xf numFmtId="0" fontId="3" fillId="0" borderId="0" xfId="0" applyFont="1" applyAlignment="1">
      <alignment horizontal="left"/>
    </xf>
    <xf numFmtId="172" fontId="2" fillId="0" borderId="1" xfId="1" applyNumberFormat="1" applyFont="1" applyBorder="1"/>
    <xf numFmtId="172" fontId="2" fillId="0" borderId="0" xfId="1" applyNumberFormat="1" applyFont="1"/>
    <xf numFmtId="0" fontId="2" fillId="0" borderId="2" xfId="0" applyFont="1" applyBorder="1"/>
    <xf numFmtId="17" fontId="2" fillId="0" borderId="2" xfId="0" applyNumberFormat="1" applyFont="1" applyBorder="1"/>
    <xf numFmtId="172" fontId="2" fillId="0" borderId="2" xfId="1" applyNumberFormat="1" applyFont="1" applyBorder="1"/>
    <xf numFmtId="0" fontId="2" fillId="0" borderId="2" xfId="0" quotePrefix="1" applyFont="1" applyBorder="1"/>
    <xf numFmtId="164" fontId="2" fillId="0" borderId="2" xfId="0" applyNumberFormat="1" applyFont="1" applyBorder="1"/>
    <xf numFmtId="169" fontId="2" fillId="0" borderId="2" xfId="0" applyNumberFormat="1" applyFont="1" applyBorder="1"/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7" fontId="2" fillId="0" borderId="3" xfId="0" applyNumberFormat="1" applyFont="1" applyBorder="1"/>
    <xf numFmtId="172" fontId="2" fillId="0" borderId="3" xfId="1" applyNumberFormat="1" applyFont="1" applyBorder="1"/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172" fontId="1" fillId="0" borderId="2" xfId="1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4"/>
  <sheetViews>
    <sheetView tabSelected="1" workbookViewId="0">
      <pane ySplit="735" topLeftCell="A37" activePane="bottomLeft"/>
      <selection sqref="A1:XFD1"/>
      <selection pane="bottomLeft" activeCell="D62" sqref="D62"/>
    </sheetView>
  </sheetViews>
  <sheetFormatPr baseColWidth="10" defaultColWidth="10.42578125" defaultRowHeight="12.75" x14ac:dyDescent="0.2"/>
  <cols>
    <col min="1" max="1" width="13.85546875" style="1" customWidth="1"/>
    <col min="2" max="2" width="20" style="1" customWidth="1"/>
    <col min="3" max="3" width="29.28515625" style="1" customWidth="1"/>
    <col min="4" max="4" width="30.140625" style="1" bestFit="1" customWidth="1"/>
    <col min="5" max="5" width="5.28515625" style="1" customWidth="1"/>
    <col min="6" max="6" width="7" style="29" customWidth="1"/>
    <col min="7" max="7" width="6" style="29" customWidth="1"/>
    <col min="8" max="8" width="9.5703125" style="4" customWidth="1"/>
    <col min="9" max="9" width="11.140625" style="29" customWidth="1"/>
    <col min="10" max="10" width="10.140625" style="29" customWidth="1"/>
    <col min="11" max="11" width="34.7109375" style="1" customWidth="1"/>
    <col min="12" max="12" width="19.42578125" style="1" bestFit="1" customWidth="1"/>
    <col min="13" max="13" width="24.140625" style="1" customWidth="1"/>
    <col min="14" max="14" width="10.5703125" style="20" customWidth="1"/>
    <col min="15" max="15" width="13.7109375" style="20" customWidth="1"/>
    <col min="16" max="16" width="10.42578125" style="1" bestFit="1" customWidth="1"/>
    <col min="17" max="17" width="8.7109375" style="1" customWidth="1"/>
    <col min="18" max="18" width="10.42578125" style="1" bestFit="1"/>
    <col min="19" max="16384" width="10.42578125" style="1"/>
  </cols>
  <sheetData>
    <row r="1" spans="1:16" s="34" customFormat="1" ht="24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5" t="s">
        <v>5</v>
      </c>
      <c r="G1" s="35" t="s">
        <v>6</v>
      </c>
      <c r="H1" s="36" t="s">
        <v>7</v>
      </c>
      <c r="I1" s="35" t="s">
        <v>8</v>
      </c>
      <c r="J1" s="35" t="s">
        <v>832</v>
      </c>
      <c r="K1" s="34" t="s">
        <v>9</v>
      </c>
      <c r="L1" s="34" t="s">
        <v>10</v>
      </c>
      <c r="M1" s="34" t="s">
        <v>11</v>
      </c>
      <c r="N1" s="37" t="s">
        <v>12</v>
      </c>
      <c r="O1" s="37" t="s">
        <v>13</v>
      </c>
    </row>
    <row r="2" spans="1:16" x14ac:dyDescent="0.2">
      <c r="A2" s="21" t="s">
        <v>14</v>
      </c>
      <c r="B2" s="21" t="s">
        <v>15</v>
      </c>
      <c r="C2" s="21" t="s">
        <v>18</v>
      </c>
      <c r="D2" s="21" t="s">
        <v>22</v>
      </c>
      <c r="E2" s="21">
        <v>1999</v>
      </c>
      <c r="F2" s="28">
        <v>1</v>
      </c>
      <c r="G2" s="28">
        <v>3</v>
      </c>
      <c r="H2" s="22"/>
      <c r="I2" s="28">
        <v>2010</v>
      </c>
      <c r="J2" s="28" t="s">
        <v>833</v>
      </c>
      <c r="K2" s="21"/>
      <c r="L2" s="21" t="s">
        <v>23</v>
      </c>
      <c r="M2" s="21"/>
      <c r="N2" s="23">
        <v>10.52</v>
      </c>
      <c r="O2" s="23">
        <f t="shared" ref="O2:O33" si="0">F2*N2</f>
        <v>10.52</v>
      </c>
      <c r="P2" s="5"/>
    </row>
    <row r="3" spans="1:16" x14ac:dyDescent="0.2">
      <c r="A3" s="21" t="s">
        <v>14</v>
      </c>
      <c r="B3" s="21" t="s">
        <v>15</v>
      </c>
      <c r="C3" s="21" t="s">
        <v>24</v>
      </c>
      <c r="D3" s="21" t="s">
        <v>1004</v>
      </c>
      <c r="E3" s="21">
        <v>2005</v>
      </c>
      <c r="F3" s="28">
        <v>2</v>
      </c>
      <c r="G3" s="28">
        <v>6</v>
      </c>
      <c r="H3" s="22">
        <v>39466</v>
      </c>
      <c r="I3" s="28">
        <v>2008</v>
      </c>
      <c r="J3" s="28" t="s">
        <v>959</v>
      </c>
      <c r="K3" s="21"/>
      <c r="L3" s="21"/>
      <c r="M3" s="21" t="s">
        <v>1005</v>
      </c>
      <c r="N3" s="23">
        <v>5.4</v>
      </c>
      <c r="O3" s="23">
        <f t="shared" si="0"/>
        <v>10.8</v>
      </c>
      <c r="P3" s="5"/>
    </row>
    <row r="4" spans="1:16" x14ac:dyDescent="0.2">
      <c r="A4" s="21" t="s">
        <v>14</v>
      </c>
      <c r="B4" s="21" t="s">
        <v>15</v>
      </c>
      <c r="C4" s="21" t="s">
        <v>24</v>
      </c>
      <c r="D4" s="21" t="s">
        <v>1322</v>
      </c>
      <c r="E4" s="21">
        <v>2011</v>
      </c>
      <c r="F4" s="28">
        <v>3</v>
      </c>
      <c r="G4" s="28">
        <v>3</v>
      </c>
      <c r="H4" s="22">
        <v>41183</v>
      </c>
      <c r="I4" s="28">
        <v>2015</v>
      </c>
      <c r="J4" s="28"/>
      <c r="K4" s="21"/>
      <c r="L4" s="21"/>
      <c r="M4" s="21" t="s">
        <v>1320</v>
      </c>
      <c r="N4" s="23">
        <v>7.3</v>
      </c>
      <c r="O4" s="23">
        <f t="shared" si="0"/>
        <v>21.9</v>
      </c>
      <c r="P4" s="5"/>
    </row>
    <row r="5" spans="1:16" x14ac:dyDescent="0.2">
      <c r="A5" s="21" t="s">
        <v>14</v>
      </c>
      <c r="B5" s="21" t="s">
        <v>15</v>
      </c>
      <c r="C5" s="21" t="s">
        <v>1008</v>
      </c>
      <c r="D5" s="21" t="s">
        <v>1007</v>
      </c>
      <c r="E5" s="21">
        <v>2006</v>
      </c>
      <c r="F5" s="28">
        <v>4</v>
      </c>
      <c r="G5" s="28">
        <v>6</v>
      </c>
      <c r="H5" s="22">
        <v>39466</v>
      </c>
      <c r="I5" s="28">
        <v>2008</v>
      </c>
      <c r="J5" s="28" t="s">
        <v>835</v>
      </c>
      <c r="K5" s="21"/>
      <c r="L5" s="21" t="s">
        <v>1009</v>
      </c>
      <c r="M5" s="21" t="s">
        <v>1005</v>
      </c>
      <c r="N5" s="23">
        <v>5.9</v>
      </c>
      <c r="O5" s="23">
        <f t="shared" si="0"/>
        <v>23.6</v>
      </c>
      <c r="P5" s="5"/>
    </row>
    <row r="6" spans="1:16" x14ac:dyDescent="0.2">
      <c r="A6" s="21" t="s">
        <v>14</v>
      </c>
      <c r="B6" s="21" t="s">
        <v>15</v>
      </c>
      <c r="C6" s="21" t="s">
        <v>27</v>
      </c>
      <c r="D6" s="21" t="s">
        <v>1011</v>
      </c>
      <c r="E6" s="21">
        <v>2006</v>
      </c>
      <c r="F6" s="28">
        <v>3</v>
      </c>
      <c r="G6" s="28">
        <v>6</v>
      </c>
      <c r="H6" s="22">
        <v>39466</v>
      </c>
      <c r="I6" s="28">
        <v>2008</v>
      </c>
      <c r="J6" s="28" t="s">
        <v>834</v>
      </c>
      <c r="K6" s="21"/>
      <c r="L6" s="21"/>
      <c r="M6" s="21" t="s">
        <v>212</v>
      </c>
      <c r="N6" s="23">
        <v>7.2</v>
      </c>
      <c r="O6" s="23">
        <f t="shared" si="0"/>
        <v>21.6</v>
      </c>
      <c r="P6" s="5"/>
    </row>
    <row r="7" spans="1:16" x14ac:dyDescent="0.2">
      <c r="A7" s="21" t="s">
        <v>14</v>
      </c>
      <c r="B7" s="21" t="s">
        <v>15</v>
      </c>
      <c r="C7" s="21" t="s">
        <v>27</v>
      </c>
      <c r="D7" s="21" t="s">
        <v>25</v>
      </c>
      <c r="E7" s="21">
        <v>2005</v>
      </c>
      <c r="F7" s="28">
        <v>3</v>
      </c>
      <c r="G7" s="28">
        <v>6</v>
      </c>
      <c r="H7" s="22">
        <v>39466</v>
      </c>
      <c r="I7" s="28">
        <v>2008</v>
      </c>
      <c r="J7" s="28" t="s">
        <v>835</v>
      </c>
      <c r="K7" s="21"/>
      <c r="L7" s="21" t="s">
        <v>1003</v>
      </c>
      <c r="M7" s="21" t="s">
        <v>1002</v>
      </c>
      <c r="N7" s="23">
        <v>7.5</v>
      </c>
      <c r="O7" s="23">
        <f t="shared" si="0"/>
        <v>22.5</v>
      </c>
      <c r="P7" s="5"/>
    </row>
    <row r="8" spans="1:16" x14ac:dyDescent="0.2">
      <c r="A8" s="21" t="s">
        <v>14</v>
      </c>
      <c r="B8" s="21" t="s">
        <v>15</v>
      </c>
      <c r="C8" s="21" t="s">
        <v>27</v>
      </c>
      <c r="D8" s="21" t="s">
        <v>1319</v>
      </c>
      <c r="E8" s="21">
        <v>2010</v>
      </c>
      <c r="F8" s="28">
        <v>6</v>
      </c>
      <c r="G8" s="28">
        <v>6</v>
      </c>
      <c r="H8" s="22">
        <v>41183</v>
      </c>
      <c r="I8" s="28">
        <v>2015</v>
      </c>
      <c r="J8" s="28" t="s">
        <v>833</v>
      </c>
      <c r="K8" s="21"/>
      <c r="M8" s="21" t="s">
        <v>1320</v>
      </c>
      <c r="N8" s="23">
        <v>4.9000000000000004</v>
      </c>
      <c r="O8" s="23">
        <f t="shared" si="0"/>
        <v>29.400000000000002</v>
      </c>
      <c r="P8" s="5"/>
    </row>
    <row r="9" spans="1:16" x14ac:dyDescent="0.2">
      <c r="A9" s="21" t="s">
        <v>14</v>
      </c>
      <c r="B9" s="21" t="s">
        <v>15</v>
      </c>
      <c r="C9" s="21" t="s">
        <v>27</v>
      </c>
      <c r="D9" s="21" t="s">
        <v>463</v>
      </c>
      <c r="E9" s="21">
        <v>2005</v>
      </c>
      <c r="F9" s="28">
        <v>1</v>
      </c>
      <c r="G9" s="28">
        <v>6</v>
      </c>
      <c r="H9" s="22">
        <v>39466</v>
      </c>
      <c r="I9" s="28">
        <v>2008</v>
      </c>
      <c r="J9" s="28" t="s">
        <v>834</v>
      </c>
      <c r="K9" s="21"/>
      <c r="L9" s="21"/>
      <c r="M9" s="21" t="s">
        <v>1010</v>
      </c>
      <c r="N9" s="23">
        <v>5.6</v>
      </c>
      <c r="O9" s="23">
        <f t="shared" si="0"/>
        <v>5.6</v>
      </c>
      <c r="P9" s="5"/>
    </row>
    <row r="10" spans="1:16" x14ac:dyDescent="0.2">
      <c r="A10" s="21" t="s">
        <v>14</v>
      </c>
      <c r="B10" s="21" t="s">
        <v>15</v>
      </c>
      <c r="C10" s="21" t="s">
        <v>34</v>
      </c>
      <c r="D10" s="21" t="s">
        <v>33</v>
      </c>
      <c r="E10" s="21">
        <v>2000</v>
      </c>
      <c r="F10" s="28">
        <v>2</v>
      </c>
      <c r="G10" s="28">
        <v>6</v>
      </c>
      <c r="H10" s="22">
        <v>37591</v>
      </c>
      <c r="I10" s="28">
        <v>2008</v>
      </c>
      <c r="J10" s="28" t="s">
        <v>833</v>
      </c>
      <c r="K10" s="21"/>
      <c r="L10" s="21"/>
      <c r="M10" s="21"/>
      <c r="N10" s="23">
        <v>8</v>
      </c>
      <c r="O10" s="23">
        <f t="shared" si="0"/>
        <v>16</v>
      </c>
      <c r="P10" s="5"/>
    </row>
    <row r="11" spans="1:16" x14ac:dyDescent="0.2">
      <c r="A11" s="21" t="s">
        <v>14</v>
      </c>
      <c r="B11" s="21" t="s">
        <v>41</v>
      </c>
      <c r="C11" s="21" t="s">
        <v>1123</v>
      </c>
      <c r="D11" s="21" t="s">
        <v>1121</v>
      </c>
      <c r="E11" s="21">
        <v>2009</v>
      </c>
      <c r="F11" s="28">
        <v>3</v>
      </c>
      <c r="G11" s="28">
        <v>3</v>
      </c>
      <c r="H11" s="22">
        <v>40269</v>
      </c>
      <c r="I11" s="28">
        <v>2012</v>
      </c>
      <c r="J11" s="28" t="s">
        <v>837</v>
      </c>
      <c r="K11" s="21"/>
      <c r="L11" s="21"/>
      <c r="M11" s="21" t="s">
        <v>1122</v>
      </c>
      <c r="N11" s="23">
        <v>6</v>
      </c>
      <c r="O11" s="23">
        <f t="shared" si="0"/>
        <v>18</v>
      </c>
      <c r="P11" s="5"/>
    </row>
    <row r="12" spans="1:16" x14ac:dyDescent="0.2">
      <c r="A12" s="21" t="s">
        <v>14</v>
      </c>
      <c r="B12" s="21" t="s">
        <v>41</v>
      </c>
      <c r="C12" s="21" t="s">
        <v>58</v>
      </c>
      <c r="D12" s="21" t="s">
        <v>59</v>
      </c>
      <c r="E12" s="21">
        <v>1993</v>
      </c>
      <c r="F12" s="28">
        <v>4</v>
      </c>
      <c r="G12" s="28">
        <v>6</v>
      </c>
      <c r="H12" s="22">
        <v>36973</v>
      </c>
      <c r="I12" s="28">
        <v>2010</v>
      </c>
      <c r="J12" s="28" t="s">
        <v>837</v>
      </c>
      <c r="K12" s="21" t="s">
        <v>1172</v>
      </c>
      <c r="L12" s="21"/>
      <c r="M12" s="21" t="s">
        <v>60</v>
      </c>
      <c r="N12" s="23">
        <v>16.769391896115142</v>
      </c>
      <c r="O12" s="23">
        <f t="shared" si="0"/>
        <v>67.077567584460567</v>
      </c>
      <c r="P12" s="5"/>
    </row>
    <row r="13" spans="1:16" x14ac:dyDescent="0.2">
      <c r="A13" s="21" t="s">
        <v>14</v>
      </c>
      <c r="B13" s="21" t="s">
        <v>61</v>
      </c>
      <c r="C13" s="21" t="s">
        <v>61</v>
      </c>
      <c r="D13" s="21" t="s">
        <v>733</v>
      </c>
      <c r="E13" s="21">
        <v>2005</v>
      </c>
      <c r="F13" s="28">
        <v>3</v>
      </c>
      <c r="G13" s="28">
        <v>6</v>
      </c>
      <c r="H13" s="22">
        <v>39295</v>
      </c>
      <c r="I13" s="28">
        <v>2010</v>
      </c>
      <c r="J13" s="28" t="s">
        <v>848</v>
      </c>
      <c r="K13" s="21"/>
      <c r="L13" s="21"/>
      <c r="M13" s="21" t="s">
        <v>734</v>
      </c>
      <c r="N13" s="23">
        <v>9</v>
      </c>
      <c r="O13" s="23">
        <f t="shared" si="0"/>
        <v>27</v>
      </c>
      <c r="P13" s="5"/>
    </row>
    <row r="14" spans="1:16" x14ac:dyDescent="0.2">
      <c r="A14" s="21" t="s">
        <v>14</v>
      </c>
      <c r="B14" s="21" t="s">
        <v>61</v>
      </c>
      <c r="C14" s="21" t="s">
        <v>943</v>
      </c>
      <c r="D14" s="21" t="s">
        <v>1047</v>
      </c>
      <c r="E14" s="21">
        <v>2006</v>
      </c>
      <c r="F14" s="28">
        <v>2</v>
      </c>
      <c r="G14" s="28">
        <v>6</v>
      </c>
      <c r="H14" s="22">
        <v>39904</v>
      </c>
      <c r="I14" s="28">
        <v>2011</v>
      </c>
      <c r="J14" s="28" t="s">
        <v>846</v>
      </c>
      <c r="K14" s="21"/>
      <c r="L14" s="21"/>
      <c r="M14" s="21" t="s">
        <v>1048</v>
      </c>
      <c r="N14" s="23">
        <v>7</v>
      </c>
      <c r="O14" s="23">
        <f t="shared" si="0"/>
        <v>14</v>
      </c>
    </row>
    <row r="15" spans="1:16" x14ac:dyDescent="0.2">
      <c r="A15" s="21" t="s">
        <v>14</v>
      </c>
      <c r="B15" s="21" t="s">
        <v>61</v>
      </c>
      <c r="C15" s="21" t="s">
        <v>944</v>
      </c>
      <c r="D15" s="21" t="s">
        <v>997</v>
      </c>
      <c r="E15" s="21">
        <v>2005</v>
      </c>
      <c r="F15" s="28">
        <v>2</v>
      </c>
      <c r="G15" s="28">
        <v>12</v>
      </c>
      <c r="H15" s="22">
        <v>39417</v>
      </c>
      <c r="I15" s="28">
        <v>2008</v>
      </c>
      <c r="J15" s="28" t="s">
        <v>873</v>
      </c>
      <c r="K15" s="21"/>
      <c r="L15" s="21"/>
      <c r="M15" s="21" t="s">
        <v>290</v>
      </c>
      <c r="N15" s="23">
        <v>4.5</v>
      </c>
      <c r="O15" s="23">
        <f t="shared" si="0"/>
        <v>9</v>
      </c>
      <c r="P15" s="5"/>
    </row>
    <row r="16" spans="1:16" x14ac:dyDescent="0.2">
      <c r="A16" s="21" t="s">
        <v>14</v>
      </c>
      <c r="B16" s="21" t="s">
        <v>61</v>
      </c>
      <c r="C16" s="21" t="s">
        <v>1198</v>
      </c>
      <c r="D16" s="21" t="s">
        <v>1196</v>
      </c>
      <c r="E16" s="21">
        <v>2008</v>
      </c>
      <c r="F16" s="28">
        <v>6</v>
      </c>
      <c r="G16" s="28">
        <v>6</v>
      </c>
      <c r="H16" s="22">
        <v>40603</v>
      </c>
      <c r="I16" s="28">
        <v>2014</v>
      </c>
      <c r="J16" s="28" t="s">
        <v>870</v>
      </c>
      <c r="K16" s="21"/>
      <c r="L16" s="21"/>
      <c r="M16" s="21" t="s">
        <v>1197</v>
      </c>
      <c r="N16" s="23">
        <v>6</v>
      </c>
      <c r="O16" s="23">
        <f t="shared" si="0"/>
        <v>36</v>
      </c>
      <c r="P16" s="5"/>
    </row>
    <row r="17" spans="1:16" x14ac:dyDescent="0.2">
      <c r="A17" s="21" t="s">
        <v>14</v>
      </c>
      <c r="B17" s="21" t="s">
        <v>61</v>
      </c>
      <c r="C17" s="21" t="s">
        <v>1198</v>
      </c>
      <c r="D17" s="21" t="s">
        <v>1196</v>
      </c>
      <c r="E17" s="21">
        <v>2009</v>
      </c>
      <c r="F17" s="28">
        <v>5</v>
      </c>
      <c r="G17" s="28">
        <v>6</v>
      </c>
      <c r="H17" s="22">
        <v>40603</v>
      </c>
      <c r="I17" s="28">
        <v>2012</v>
      </c>
      <c r="J17" s="28" t="s">
        <v>870</v>
      </c>
      <c r="K17" s="21"/>
      <c r="L17" s="21"/>
      <c r="M17" s="21" t="s">
        <v>1197</v>
      </c>
      <c r="N17" s="23">
        <v>6</v>
      </c>
      <c r="O17" s="23">
        <f t="shared" si="0"/>
        <v>30</v>
      </c>
    </row>
    <row r="18" spans="1:16" x14ac:dyDescent="0.2">
      <c r="A18" s="21" t="s">
        <v>14</v>
      </c>
      <c r="B18" s="21" t="s">
        <v>61</v>
      </c>
      <c r="C18" s="21" t="s">
        <v>65</v>
      </c>
      <c r="D18" s="21" t="s">
        <v>1199</v>
      </c>
      <c r="E18" s="21">
        <v>2008</v>
      </c>
      <c r="F18" s="28">
        <v>6</v>
      </c>
      <c r="G18" s="28">
        <v>6</v>
      </c>
      <c r="H18" s="22">
        <v>40603</v>
      </c>
      <c r="I18" s="28">
        <v>2013</v>
      </c>
      <c r="J18" s="28" t="s">
        <v>843</v>
      </c>
      <c r="K18" s="21"/>
      <c r="L18" s="21"/>
      <c r="M18" s="21" t="s">
        <v>1200</v>
      </c>
      <c r="N18" s="23">
        <v>8</v>
      </c>
      <c r="O18" s="23">
        <f t="shared" si="0"/>
        <v>48</v>
      </c>
      <c r="P18" s="5"/>
    </row>
    <row r="19" spans="1:16" x14ac:dyDescent="0.2">
      <c r="A19" s="21" t="s">
        <v>14</v>
      </c>
      <c r="B19" s="21" t="s">
        <v>61</v>
      </c>
      <c r="C19" s="21" t="s">
        <v>65</v>
      </c>
      <c r="D19" s="21" t="s">
        <v>1199</v>
      </c>
      <c r="E19" s="21">
        <v>2009</v>
      </c>
      <c r="F19" s="28">
        <v>6</v>
      </c>
      <c r="G19" s="28">
        <v>6</v>
      </c>
      <c r="H19" s="22">
        <v>40603</v>
      </c>
      <c r="I19" s="28">
        <v>2015</v>
      </c>
      <c r="J19" s="28" t="s">
        <v>843</v>
      </c>
      <c r="K19" s="21"/>
      <c r="L19" s="21" t="s">
        <v>68</v>
      </c>
      <c r="M19" s="21" t="s">
        <v>1200</v>
      </c>
      <c r="N19" s="23">
        <v>8.9</v>
      </c>
      <c r="O19" s="23">
        <f t="shared" si="0"/>
        <v>53.400000000000006</v>
      </c>
    </row>
    <row r="20" spans="1:16" x14ac:dyDescent="0.2">
      <c r="A20" s="21" t="s">
        <v>14</v>
      </c>
      <c r="B20" s="21" t="s">
        <v>61</v>
      </c>
      <c r="C20" s="21" t="s">
        <v>69</v>
      </c>
      <c r="D20" s="21" t="s">
        <v>71</v>
      </c>
      <c r="E20" s="21">
        <v>2005</v>
      </c>
      <c r="F20" s="28">
        <v>3</v>
      </c>
      <c r="G20" s="28">
        <v>48</v>
      </c>
      <c r="H20" s="22">
        <v>38991</v>
      </c>
      <c r="I20" s="28">
        <v>2015</v>
      </c>
      <c r="J20" s="28" t="s">
        <v>1201</v>
      </c>
      <c r="K20" s="21"/>
      <c r="L20" s="21" t="s">
        <v>72</v>
      </c>
      <c r="M20" s="21" t="s">
        <v>73</v>
      </c>
      <c r="N20" s="23">
        <v>10.41</v>
      </c>
      <c r="O20" s="23">
        <f t="shared" si="0"/>
        <v>31.23</v>
      </c>
    </row>
    <row r="21" spans="1:16" x14ac:dyDescent="0.2">
      <c r="A21" s="21" t="s">
        <v>14</v>
      </c>
      <c r="B21" s="21" t="s">
        <v>61</v>
      </c>
      <c r="C21" s="21" t="s">
        <v>69</v>
      </c>
      <c r="D21" s="21" t="s">
        <v>1165</v>
      </c>
      <c r="E21" s="21">
        <v>2008</v>
      </c>
      <c r="F21" s="28">
        <v>6</v>
      </c>
      <c r="G21" s="28">
        <v>6</v>
      </c>
      <c r="H21" s="22">
        <v>40483</v>
      </c>
      <c r="I21" s="28">
        <v>2015</v>
      </c>
      <c r="J21" s="28" t="s">
        <v>868</v>
      </c>
      <c r="K21" s="21"/>
      <c r="L21" s="21" t="s">
        <v>175</v>
      </c>
      <c r="M21" s="21" t="s">
        <v>65</v>
      </c>
      <c r="N21" s="23">
        <v>11</v>
      </c>
      <c r="O21" s="23">
        <f t="shared" si="0"/>
        <v>66</v>
      </c>
      <c r="P21" s="5"/>
    </row>
    <row r="22" spans="1:16" x14ac:dyDescent="0.2">
      <c r="A22" s="21" t="s">
        <v>14</v>
      </c>
      <c r="B22" s="21" t="s">
        <v>61</v>
      </c>
      <c r="C22" s="21" t="s">
        <v>69</v>
      </c>
      <c r="D22" s="21" t="s">
        <v>1166</v>
      </c>
      <c r="E22" s="21">
        <v>2007</v>
      </c>
      <c r="F22" s="28">
        <v>6</v>
      </c>
      <c r="G22" s="28">
        <v>6</v>
      </c>
      <c r="H22" s="22">
        <v>40483</v>
      </c>
      <c r="I22" s="28">
        <v>2020</v>
      </c>
      <c r="J22" s="28" t="s">
        <v>847</v>
      </c>
      <c r="K22" s="21"/>
      <c r="L22" s="21" t="s">
        <v>1167</v>
      </c>
      <c r="M22" s="21" t="s">
        <v>1168</v>
      </c>
      <c r="N22" s="23">
        <v>14</v>
      </c>
      <c r="O22" s="23">
        <f t="shared" si="0"/>
        <v>84</v>
      </c>
      <c r="P22" s="5"/>
    </row>
    <row r="23" spans="1:16" x14ac:dyDescent="0.2">
      <c r="A23" s="21" t="s">
        <v>14</v>
      </c>
      <c r="B23" s="21" t="s">
        <v>61</v>
      </c>
      <c r="C23" s="21" t="s">
        <v>69</v>
      </c>
      <c r="D23" s="21" t="s">
        <v>1166</v>
      </c>
      <c r="E23" s="21">
        <v>2008</v>
      </c>
      <c r="F23" s="28">
        <v>3</v>
      </c>
      <c r="G23" s="28">
        <v>3</v>
      </c>
      <c r="H23" s="22">
        <v>40603</v>
      </c>
      <c r="I23" s="28">
        <v>2017</v>
      </c>
      <c r="J23" s="28" t="s">
        <v>847</v>
      </c>
      <c r="K23" s="21"/>
      <c r="L23" s="21" t="s">
        <v>1169</v>
      </c>
      <c r="M23" s="21" t="s">
        <v>1168</v>
      </c>
      <c r="N23" s="23">
        <v>13</v>
      </c>
      <c r="O23" s="23">
        <f t="shared" si="0"/>
        <v>39</v>
      </c>
      <c r="P23" s="5"/>
    </row>
    <row r="24" spans="1:16" x14ac:dyDescent="0.2">
      <c r="A24" s="21" t="s">
        <v>14</v>
      </c>
      <c r="B24" s="21" t="s">
        <v>61</v>
      </c>
      <c r="C24" s="21" t="s">
        <v>69</v>
      </c>
      <c r="D24" s="21" t="s">
        <v>1166</v>
      </c>
      <c r="E24" s="21">
        <v>2009</v>
      </c>
      <c r="F24" s="28">
        <v>3</v>
      </c>
      <c r="G24" s="28">
        <v>3</v>
      </c>
      <c r="H24" s="22">
        <v>40603</v>
      </c>
      <c r="I24" s="28">
        <v>2015</v>
      </c>
      <c r="J24" s="28" t="s">
        <v>847</v>
      </c>
      <c r="K24" s="21"/>
      <c r="L24" s="21" t="s">
        <v>1169</v>
      </c>
      <c r="M24" s="21" t="s">
        <v>1168</v>
      </c>
      <c r="N24" s="23">
        <v>13</v>
      </c>
      <c r="O24" s="23">
        <f t="shared" si="0"/>
        <v>39</v>
      </c>
      <c r="P24" s="5"/>
    </row>
    <row r="25" spans="1:16" x14ac:dyDescent="0.2">
      <c r="A25" s="21" t="s">
        <v>14</v>
      </c>
      <c r="B25" s="21" t="s">
        <v>61</v>
      </c>
      <c r="C25" s="21" t="s">
        <v>69</v>
      </c>
      <c r="D25" s="21" t="s">
        <v>67</v>
      </c>
      <c r="E25" s="21">
        <v>2001</v>
      </c>
      <c r="F25" s="28">
        <v>1</v>
      </c>
      <c r="G25" s="28">
        <v>3</v>
      </c>
      <c r="H25" s="22">
        <v>38991</v>
      </c>
      <c r="I25" s="28">
        <v>2010</v>
      </c>
      <c r="J25" s="28" t="s">
        <v>841</v>
      </c>
      <c r="K25" s="21" t="s">
        <v>934</v>
      </c>
      <c r="L25" s="21" t="s">
        <v>68</v>
      </c>
      <c r="M25" s="21" t="s">
        <v>65</v>
      </c>
      <c r="N25" s="23">
        <v>12</v>
      </c>
      <c r="O25" s="23">
        <f t="shared" si="0"/>
        <v>12</v>
      </c>
      <c r="P25" s="5"/>
    </row>
    <row r="26" spans="1:16" x14ac:dyDescent="0.2">
      <c r="A26" s="21" t="s">
        <v>14</v>
      </c>
      <c r="B26" s="21" t="s">
        <v>61</v>
      </c>
      <c r="C26" s="21" t="s">
        <v>1296</v>
      </c>
      <c r="D26" s="21" t="s">
        <v>1235</v>
      </c>
      <c r="E26" s="21">
        <v>2010</v>
      </c>
      <c r="F26" s="28">
        <v>3</v>
      </c>
      <c r="G26" s="28">
        <v>3</v>
      </c>
      <c r="H26" s="22">
        <v>41000</v>
      </c>
      <c r="I26" s="28">
        <v>2025</v>
      </c>
      <c r="J26" s="28"/>
      <c r="K26" s="21" t="s">
        <v>1297</v>
      </c>
      <c r="L26" s="21"/>
      <c r="M26" s="21" t="s">
        <v>1055</v>
      </c>
      <c r="N26" s="23">
        <v>14</v>
      </c>
      <c r="O26" s="23">
        <f t="shared" si="0"/>
        <v>42</v>
      </c>
      <c r="P26" s="5"/>
    </row>
    <row r="27" spans="1:16" x14ac:dyDescent="0.2">
      <c r="A27" s="21" t="s">
        <v>14</v>
      </c>
      <c r="B27" s="21" t="s">
        <v>61</v>
      </c>
      <c r="C27" s="21" t="s">
        <v>979</v>
      </c>
      <c r="D27" s="21" t="s">
        <v>733</v>
      </c>
      <c r="E27" s="21">
        <v>2005</v>
      </c>
      <c r="F27" s="28">
        <v>6</v>
      </c>
      <c r="G27" s="28">
        <v>6</v>
      </c>
      <c r="H27" s="22">
        <v>39295</v>
      </c>
      <c r="I27" s="28">
        <v>2010</v>
      </c>
      <c r="J27" s="28" t="s">
        <v>900</v>
      </c>
      <c r="K27" s="21"/>
      <c r="L27" s="21"/>
      <c r="M27" s="21" t="s">
        <v>734</v>
      </c>
      <c r="N27" s="23">
        <v>7.2</v>
      </c>
      <c r="O27" s="23">
        <f t="shared" si="0"/>
        <v>43.2</v>
      </c>
      <c r="P27" s="5"/>
    </row>
    <row r="28" spans="1:16" x14ac:dyDescent="0.2">
      <c r="A28" s="21" t="s">
        <v>14</v>
      </c>
      <c r="B28" s="21" t="s">
        <v>61</v>
      </c>
      <c r="C28" s="21" t="s">
        <v>1045</v>
      </c>
      <c r="D28" s="21" t="s">
        <v>1046</v>
      </c>
      <c r="E28" s="21">
        <v>2007</v>
      </c>
      <c r="F28" s="28">
        <v>11</v>
      </c>
      <c r="G28" s="28">
        <v>12</v>
      </c>
      <c r="H28" s="22">
        <v>39904</v>
      </c>
      <c r="I28" s="28">
        <v>2011</v>
      </c>
      <c r="J28" s="28" t="s">
        <v>838</v>
      </c>
      <c r="K28" s="21"/>
      <c r="L28" s="21"/>
      <c r="M28" s="21" t="s">
        <v>1045</v>
      </c>
      <c r="N28" s="23">
        <v>7</v>
      </c>
      <c r="O28" s="23">
        <f t="shared" si="0"/>
        <v>77</v>
      </c>
    </row>
    <row r="29" spans="1:16" x14ac:dyDescent="0.2">
      <c r="A29" s="21" t="s">
        <v>14</v>
      </c>
      <c r="B29" s="21" t="s">
        <v>61</v>
      </c>
      <c r="C29" s="21" t="s">
        <v>322</v>
      </c>
      <c r="D29" s="21" t="s">
        <v>748</v>
      </c>
      <c r="E29" s="21">
        <v>2005</v>
      </c>
      <c r="F29" s="28">
        <v>2</v>
      </c>
      <c r="G29" s="28">
        <v>6</v>
      </c>
      <c r="H29" s="22">
        <v>39173</v>
      </c>
      <c r="I29" s="28">
        <v>2010</v>
      </c>
      <c r="J29" s="28" t="s">
        <v>947</v>
      </c>
      <c r="K29" s="21"/>
      <c r="L29" s="21" t="s">
        <v>749</v>
      </c>
      <c r="M29" s="21" t="s">
        <v>945</v>
      </c>
      <c r="N29" s="23">
        <v>10.7</v>
      </c>
      <c r="O29" s="23">
        <f t="shared" si="0"/>
        <v>21.4</v>
      </c>
    </row>
    <row r="30" spans="1:16" x14ac:dyDescent="0.2">
      <c r="A30" s="21" t="s">
        <v>14</v>
      </c>
      <c r="B30" s="21" t="s">
        <v>61</v>
      </c>
      <c r="C30" s="21" t="s">
        <v>322</v>
      </c>
      <c r="D30" s="21" t="s">
        <v>1090</v>
      </c>
      <c r="E30" s="21">
        <v>2006</v>
      </c>
      <c r="F30" s="28">
        <v>3</v>
      </c>
      <c r="G30" s="28">
        <v>4</v>
      </c>
      <c r="H30" s="22">
        <v>40057</v>
      </c>
      <c r="I30" s="28">
        <v>2015</v>
      </c>
      <c r="J30" s="28" t="s">
        <v>947</v>
      </c>
      <c r="K30" s="21"/>
      <c r="L30" s="21"/>
      <c r="M30" s="21" t="s">
        <v>81</v>
      </c>
      <c r="N30" s="23">
        <v>10.5</v>
      </c>
      <c r="O30" s="23">
        <f t="shared" si="0"/>
        <v>31.5</v>
      </c>
      <c r="P30" s="5"/>
    </row>
    <row r="31" spans="1:16" x14ac:dyDescent="0.2">
      <c r="A31" s="21" t="s">
        <v>14</v>
      </c>
      <c r="B31" s="21" t="s">
        <v>61</v>
      </c>
      <c r="C31" s="21" t="s">
        <v>322</v>
      </c>
      <c r="D31" s="21" t="s">
        <v>733</v>
      </c>
      <c r="E31" s="21">
        <v>2005</v>
      </c>
      <c r="F31" s="28">
        <v>2</v>
      </c>
      <c r="G31" s="28">
        <v>6</v>
      </c>
      <c r="H31" s="22">
        <v>39173</v>
      </c>
      <c r="I31" s="28">
        <v>2009</v>
      </c>
      <c r="J31" s="28" t="s">
        <v>845</v>
      </c>
      <c r="K31" s="21"/>
      <c r="L31" s="21" t="s">
        <v>968</v>
      </c>
      <c r="M31" s="21" t="s">
        <v>236</v>
      </c>
      <c r="N31" s="23">
        <v>11.95</v>
      </c>
      <c r="O31" s="23">
        <f t="shared" si="0"/>
        <v>23.9</v>
      </c>
      <c r="P31" s="5"/>
    </row>
    <row r="32" spans="1:16" x14ac:dyDescent="0.2">
      <c r="A32" s="21" t="s">
        <v>14</v>
      </c>
      <c r="B32" s="21" t="s">
        <v>61</v>
      </c>
      <c r="C32" s="21" t="s">
        <v>87</v>
      </c>
      <c r="D32" s="21" t="s">
        <v>1265</v>
      </c>
      <c r="E32" s="21">
        <v>2008</v>
      </c>
      <c r="F32" s="28">
        <v>2</v>
      </c>
      <c r="G32" s="28">
        <v>2</v>
      </c>
      <c r="H32" s="22">
        <v>40848</v>
      </c>
      <c r="I32" s="28">
        <v>2018</v>
      </c>
      <c r="J32" s="28" t="s">
        <v>947</v>
      </c>
      <c r="K32" s="21"/>
      <c r="L32" s="21"/>
      <c r="M32" s="21" t="s">
        <v>1266</v>
      </c>
      <c r="N32" s="23">
        <v>19</v>
      </c>
      <c r="O32" s="23">
        <f t="shared" si="0"/>
        <v>38</v>
      </c>
      <c r="P32" s="5"/>
    </row>
    <row r="33" spans="1:16" x14ac:dyDescent="0.2">
      <c r="A33" s="21" t="s">
        <v>14</v>
      </c>
      <c r="B33" s="21" t="s">
        <v>61</v>
      </c>
      <c r="C33" s="21" t="s">
        <v>87</v>
      </c>
      <c r="D33" s="21" t="s">
        <v>1183</v>
      </c>
      <c r="E33" s="21">
        <v>2009</v>
      </c>
      <c r="F33" s="28">
        <v>6</v>
      </c>
      <c r="G33" s="28">
        <v>6</v>
      </c>
      <c r="H33" s="22">
        <v>40575</v>
      </c>
      <c r="I33" s="28">
        <v>2029</v>
      </c>
      <c r="J33" s="28" t="s">
        <v>845</v>
      </c>
      <c r="K33" s="21"/>
      <c r="L33" s="21" t="s">
        <v>1185</v>
      </c>
      <c r="M33" s="21" t="s">
        <v>1184</v>
      </c>
      <c r="N33" s="23">
        <v>19</v>
      </c>
      <c r="O33" s="23">
        <f t="shared" si="0"/>
        <v>114</v>
      </c>
      <c r="P33" s="5"/>
    </row>
    <row r="34" spans="1:16" x14ac:dyDescent="0.2">
      <c r="A34" s="21" t="s">
        <v>14</v>
      </c>
      <c r="B34" s="21" t="s">
        <v>61</v>
      </c>
      <c r="C34" s="21" t="s">
        <v>87</v>
      </c>
      <c r="D34" s="21" t="s">
        <v>1245</v>
      </c>
      <c r="E34" s="21">
        <v>2009</v>
      </c>
      <c r="F34" s="28">
        <v>1</v>
      </c>
      <c r="G34" s="28">
        <v>1</v>
      </c>
      <c r="H34" s="22">
        <v>40695</v>
      </c>
      <c r="I34" s="28">
        <v>2029</v>
      </c>
      <c r="J34" s="28" t="s">
        <v>845</v>
      </c>
      <c r="K34" s="21" t="s">
        <v>1246</v>
      </c>
      <c r="L34" s="21"/>
      <c r="M34" s="21" t="s">
        <v>1055</v>
      </c>
      <c r="N34" s="23">
        <v>19</v>
      </c>
      <c r="O34" s="23">
        <f t="shared" ref="O34:O69" si="1">F34*N34</f>
        <v>19</v>
      </c>
    </row>
    <row r="35" spans="1:16" x14ac:dyDescent="0.2">
      <c r="A35" s="21" t="s">
        <v>14</v>
      </c>
      <c r="B35" s="21" t="s">
        <v>61</v>
      </c>
      <c r="C35" s="21" t="s">
        <v>802</v>
      </c>
      <c r="D35" s="21" t="s">
        <v>733</v>
      </c>
      <c r="E35" s="21">
        <v>2005</v>
      </c>
      <c r="F35" s="28">
        <v>4</v>
      </c>
      <c r="G35" s="28">
        <v>6</v>
      </c>
      <c r="H35" s="22">
        <v>39173</v>
      </c>
      <c r="I35" s="28">
        <v>2009</v>
      </c>
      <c r="J35" s="28" t="s">
        <v>849</v>
      </c>
      <c r="K35" s="21"/>
      <c r="L35" s="21"/>
      <c r="M35" s="21" t="s">
        <v>236</v>
      </c>
      <c r="N35" s="23">
        <v>11.2</v>
      </c>
      <c r="O35" s="23">
        <f t="shared" si="1"/>
        <v>44.8</v>
      </c>
      <c r="P35" s="5"/>
    </row>
    <row r="36" spans="1:16" x14ac:dyDescent="0.2">
      <c r="A36" s="21" t="s">
        <v>14</v>
      </c>
      <c r="B36" s="21" t="s">
        <v>61</v>
      </c>
      <c r="C36" s="21" t="s">
        <v>1267</v>
      </c>
      <c r="D36" s="21" t="s">
        <v>1265</v>
      </c>
      <c r="E36" s="21">
        <v>2009</v>
      </c>
      <c r="F36" s="28">
        <v>2</v>
      </c>
      <c r="G36" s="28">
        <v>2</v>
      </c>
      <c r="H36" s="22">
        <v>40848</v>
      </c>
      <c r="I36" s="28">
        <v>2016</v>
      </c>
      <c r="J36" s="28" t="s">
        <v>947</v>
      </c>
      <c r="K36" s="21"/>
      <c r="L36" s="21" t="s">
        <v>1268</v>
      </c>
      <c r="M36" s="21" t="s">
        <v>1266</v>
      </c>
      <c r="N36" s="23">
        <v>15</v>
      </c>
      <c r="O36" s="23">
        <f t="shared" si="1"/>
        <v>30</v>
      </c>
      <c r="P36" s="5"/>
    </row>
    <row r="37" spans="1:16" x14ac:dyDescent="0.2">
      <c r="A37" s="21" t="s">
        <v>14</v>
      </c>
      <c r="B37" s="21" t="s">
        <v>61</v>
      </c>
      <c r="C37" s="21" t="s">
        <v>1267</v>
      </c>
      <c r="D37" s="21" t="s">
        <v>1235</v>
      </c>
      <c r="E37" s="21">
        <v>2010</v>
      </c>
      <c r="F37" s="28">
        <v>3</v>
      </c>
      <c r="G37" s="28">
        <v>3</v>
      </c>
      <c r="H37" s="22">
        <v>41000</v>
      </c>
      <c r="I37" s="28">
        <v>2025</v>
      </c>
      <c r="J37" s="28"/>
      <c r="K37" s="21" t="s">
        <v>1298</v>
      </c>
      <c r="L37" s="21"/>
      <c r="M37" s="21" t="s">
        <v>1055</v>
      </c>
      <c r="N37" s="23">
        <v>16</v>
      </c>
      <c r="O37" s="23">
        <f t="shared" si="1"/>
        <v>48</v>
      </c>
      <c r="P37" s="5"/>
    </row>
    <row r="38" spans="1:16" x14ac:dyDescent="0.2">
      <c r="A38" s="21" t="s">
        <v>14</v>
      </c>
      <c r="B38" s="21" t="s">
        <v>61</v>
      </c>
      <c r="C38" s="21" t="s">
        <v>89</v>
      </c>
      <c r="D38" s="21" t="s">
        <v>1196</v>
      </c>
      <c r="E38" s="21">
        <v>2008</v>
      </c>
      <c r="F38" s="28">
        <v>5</v>
      </c>
      <c r="G38" s="28">
        <v>6</v>
      </c>
      <c r="H38" s="22">
        <v>40603</v>
      </c>
      <c r="I38" s="28">
        <v>2014</v>
      </c>
      <c r="J38" s="28" t="s">
        <v>848</v>
      </c>
      <c r="K38" s="21"/>
      <c r="L38" s="21"/>
      <c r="M38" s="21" t="s">
        <v>1197</v>
      </c>
      <c r="N38" s="23">
        <v>6.5</v>
      </c>
      <c r="O38" s="23">
        <f t="shared" si="1"/>
        <v>32.5</v>
      </c>
      <c r="P38" s="5"/>
    </row>
    <row r="39" spans="1:16" x14ac:dyDescent="0.2">
      <c r="A39" s="21" t="s">
        <v>14</v>
      </c>
      <c r="B39" s="21" t="s">
        <v>61</v>
      </c>
      <c r="C39" s="21" t="s">
        <v>750</v>
      </c>
      <c r="D39" s="21" t="s">
        <v>733</v>
      </c>
      <c r="E39" s="21">
        <v>2005</v>
      </c>
      <c r="F39" s="28">
        <v>3</v>
      </c>
      <c r="G39" s="28">
        <v>6</v>
      </c>
      <c r="H39" s="22">
        <v>39173</v>
      </c>
      <c r="I39" s="28">
        <v>2009</v>
      </c>
      <c r="J39" s="28" t="s">
        <v>839</v>
      </c>
      <c r="K39" s="21"/>
      <c r="L39" s="21" t="s">
        <v>965</v>
      </c>
      <c r="M39" s="21" t="s">
        <v>236</v>
      </c>
      <c r="N39" s="23">
        <v>11.2</v>
      </c>
      <c r="O39" s="23">
        <f t="shared" si="1"/>
        <v>33.599999999999994</v>
      </c>
      <c r="P39" s="5"/>
    </row>
    <row r="40" spans="1:16" x14ac:dyDescent="0.2">
      <c r="A40" s="21" t="s">
        <v>14</v>
      </c>
      <c r="B40" s="21" t="s">
        <v>61</v>
      </c>
      <c r="C40" s="21" t="s">
        <v>1095</v>
      </c>
      <c r="D40" s="21" t="s">
        <v>1096</v>
      </c>
      <c r="E40" s="21">
        <v>2007</v>
      </c>
      <c r="F40" s="28">
        <v>4</v>
      </c>
      <c r="G40" s="28">
        <v>6</v>
      </c>
      <c r="H40" s="22">
        <v>40057</v>
      </c>
      <c r="I40" s="28">
        <v>2010</v>
      </c>
      <c r="J40" s="28" t="s">
        <v>841</v>
      </c>
      <c r="K40" s="21"/>
      <c r="L40" s="21"/>
      <c r="M40" s="21" t="s">
        <v>81</v>
      </c>
      <c r="N40" s="23">
        <v>5.7</v>
      </c>
      <c r="O40" s="23">
        <f t="shared" si="1"/>
        <v>22.8</v>
      </c>
      <c r="P40" s="5"/>
    </row>
    <row r="41" spans="1:16" x14ac:dyDescent="0.2">
      <c r="A41" s="21" t="s">
        <v>14</v>
      </c>
      <c r="B41" s="21" t="s">
        <v>61</v>
      </c>
      <c r="C41" s="21" t="s">
        <v>97</v>
      </c>
      <c r="D41" s="21" t="s">
        <v>733</v>
      </c>
      <c r="E41" s="21">
        <v>2006</v>
      </c>
      <c r="F41" s="28">
        <v>4</v>
      </c>
      <c r="G41" s="28">
        <v>6</v>
      </c>
      <c r="H41" s="22">
        <v>39295</v>
      </c>
      <c r="I41" s="28">
        <v>2010</v>
      </c>
      <c r="J41" s="28" t="s">
        <v>849</v>
      </c>
      <c r="K41" s="21"/>
      <c r="L41" s="21"/>
      <c r="M41" s="21" t="s">
        <v>734</v>
      </c>
      <c r="N41" s="23">
        <v>9.6</v>
      </c>
      <c r="O41" s="23">
        <f t="shared" si="1"/>
        <v>38.4</v>
      </c>
      <c r="P41" s="5"/>
    </row>
    <row r="42" spans="1:16" x14ac:dyDescent="0.2">
      <c r="A42" s="21" t="s">
        <v>14</v>
      </c>
      <c r="B42" s="21" t="s">
        <v>61</v>
      </c>
      <c r="C42" s="21" t="s">
        <v>97</v>
      </c>
      <c r="D42" s="21" t="s">
        <v>1180</v>
      </c>
      <c r="E42" s="21">
        <v>2006</v>
      </c>
      <c r="F42" s="28">
        <v>5</v>
      </c>
      <c r="G42" s="28">
        <v>6</v>
      </c>
      <c r="H42" s="22">
        <v>40575</v>
      </c>
      <c r="I42" s="28">
        <v>2016</v>
      </c>
      <c r="J42" s="28" t="s">
        <v>873</v>
      </c>
      <c r="K42" s="21"/>
      <c r="L42" s="21"/>
      <c r="M42" s="21" t="s">
        <v>1100</v>
      </c>
      <c r="N42" s="23">
        <v>12.8</v>
      </c>
      <c r="O42" s="23">
        <f t="shared" si="1"/>
        <v>64</v>
      </c>
      <c r="P42" s="5"/>
    </row>
    <row r="43" spans="1:16" x14ac:dyDescent="0.2">
      <c r="A43" s="21" t="s">
        <v>14</v>
      </c>
      <c r="B43" s="21" t="s">
        <v>100</v>
      </c>
      <c r="C43" s="21" t="s">
        <v>101</v>
      </c>
      <c r="D43" s="21" t="s">
        <v>105</v>
      </c>
      <c r="E43" s="21">
        <v>2009</v>
      </c>
      <c r="F43" s="28">
        <v>5</v>
      </c>
      <c r="G43" s="28">
        <v>6</v>
      </c>
      <c r="H43" s="22">
        <v>40483</v>
      </c>
      <c r="I43" s="28">
        <v>2013</v>
      </c>
      <c r="J43" s="28" t="s">
        <v>857</v>
      </c>
      <c r="K43" s="21"/>
      <c r="L43" s="21"/>
      <c r="M43" s="21" t="s">
        <v>1159</v>
      </c>
      <c r="N43" s="23">
        <v>7.8</v>
      </c>
      <c r="O43" s="23">
        <f t="shared" si="1"/>
        <v>39</v>
      </c>
      <c r="P43" s="5"/>
    </row>
    <row r="44" spans="1:16" x14ac:dyDescent="0.2">
      <c r="A44" s="21" t="s">
        <v>14</v>
      </c>
      <c r="B44" s="21" t="s">
        <v>100</v>
      </c>
      <c r="C44" s="21" t="s">
        <v>101</v>
      </c>
      <c r="D44" s="21" t="s">
        <v>1161</v>
      </c>
      <c r="E44" s="21">
        <v>2009</v>
      </c>
      <c r="F44" s="28">
        <v>5</v>
      </c>
      <c r="G44" s="28">
        <v>6</v>
      </c>
      <c r="H44" s="22">
        <v>40483</v>
      </c>
      <c r="I44" s="28">
        <v>2013</v>
      </c>
      <c r="J44" s="28" t="s">
        <v>850</v>
      </c>
      <c r="K44" s="21"/>
      <c r="L44" s="21"/>
      <c r="M44" s="21" t="s">
        <v>1159</v>
      </c>
      <c r="N44" s="23">
        <v>7.5</v>
      </c>
      <c r="O44" s="23">
        <f t="shared" si="1"/>
        <v>37.5</v>
      </c>
      <c r="P44" s="5"/>
    </row>
    <row r="45" spans="1:16" x14ac:dyDescent="0.2">
      <c r="A45" s="21" t="s">
        <v>14</v>
      </c>
      <c r="B45" s="21" t="s">
        <v>345</v>
      </c>
      <c r="C45" s="21" t="s">
        <v>112</v>
      </c>
      <c r="D45" s="21" t="s">
        <v>1263</v>
      </c>
      <c r="E45" s="21">
        <v>2006</v>
      </c>
      <c r="F45" s="38">
        <v>6</v>
      </c>
      <c r="G45" s="28">
        <v>6</v>
      </c>
      <c r="H45" s="22">
        <v>41153</v>
      </c>
      <c r="I45" s="28">
        <v>2015</v>
      </c>
      <c r="J45" s="28" t="s">
        <v>851</v>
      </c>
      <c r="K45" s="21"/>
      <c r="L45" s="21"/>
      <c r="M45" s="21" t="s">
        <v>51</v>
      </c>
      <c r="N45" s="23">
        <v>13.5</v>
      </c>
      <c r="O45" s="23">
        <f t="shared" si="1"/>
        <v>81</v>
      </c>
    </row>
    <row r="46" spans="1:16" x14ac:dyDescent="0.2">
      <c r="A46" s="21" t="s">
        <v>14</v>
      </c>
      <c r="B46" s="21" t="s">
        <v>345</v>
      </c>
      <c r="C46" s="21" t="s">
        <v>112</v>
      </c>
      <c r="D46" s="21" t="s">
        <v>1309</v>
      </c>
      <c r="E46" s="21"/>
      <c r="F46" s="38">
        <v>15</v>
      </c>
      <c r="G46" s="28">
        <v>24</v>
      </c>
      <c r="H46" s="22">
        <v>41122</v>
      </c>
      <c r="I46" s="28">
        <v>2015</v>
      </c>
      <c r="J46" s="28" t="s">
        <v>1310</v>
      </c>
      <c r="K46" s="21"/>
      <c r="L46" s="21"/>
      <c r="M46" s="21" t="s">
        <v>976</v>
      </c>
      <c r="N46" s="23">
        <v>13</v>
      </c>
      <c r="O46" s="23">
        <f t="shared" si="1"/>
        <v>195</v>
      </c>
      <c r="P46" s="5"/>
    </row>
    <row r="47" spans="1:16" x14ac:dyDescent="0.2">
      <c r="A47" s="21" t="s">
        <v>14</v>
      </c>
      <c r="B47" s="21" t="s">
        <v>115</v>
      </c>
      <c r="C47" s="21" t="s">
        <v>116</v>
      </c>
      <c r="D47" s="21" t="s">
        <v>1073</v>
      </c>
      <c r="E47" s="21">
        <v>2009</v>
      </c>
      <c r="F47" s="28">
        <v>6</v>
      </c>
      <c r="G47" s="28">
        <v>6</v>
      </c>
      <c r="H47" s="22">
        <v>40087</v>
      </c>
      <c r="I47" s="28">
        <v>2015</v>
      </c>
      <c r="J47" s="28" t="s">
        <v>854</v>
      </c>
      <c r="K47" s="21" t="s">
        <v>1074</v>
      </c>
      <c r="L47" s="21"/>
      <c r="M47" s="21" t="s">
        <v>119</v>
      </c>
      <c r="N47" s="23">
        <v>11.5</v>
      </c>
      <c r="O47" s="23">
        <f t="shared" si="1"/>
        <v>69</v>
      </c>
      <c r="P47" s="5"/>
    </row>
    <row r="48" spans="1:16" x14ac:dyDescent="0.2">
      <c r="A48" s="21" t="s">
        <v>14</v>
      </c>
      <c r="B48" s="21" t="s">
        <v>115</v>
      </c>
      <c r="C48" s="21" t="s">
        <v>116</v>
      </c>
      <c r="D48" s="21" t="s">
        <v>1075</v>
      </c>
      <c r="E48" s="21">
        <v>2004</v>
      </c>
      <c r="F48" s="28">
        <v>2</v>
      </c>
      <c r="G48" s="28">
        <v>3</v>
      </c>
      <c r="H48" s="22">
        <v>40087</v>
      </c>
      <c r="I48" s="28">
        <v>2020</v>
      </c>
      <c r="J48" s="28" t="s">
        <v>853</v>
      </c>
      <c r="K48" s="21" t="s">
        <v>1076</v>
      </c>
      <c r="L48" s="21"/>
      <c r="M48" s="21" t="s">
        <v>119</v>
      </c>
      <c r="N48" s="23">
        <v>11.5</v>
      </c>
      <c r="O48" s="23">
        <f t="shared" si="1"/>
        <v>23</v>
      </c>
      <c r="P48" s="5"/>
    </row>
    <row r="49" spans="1:16" x14ac:dyDescent="0.2">
      <c r="A49" s="21" t="s">
        <v>14</v>
      </c>
      <c r="B49" s="21" t="s">
        <v>115</v>
      </c>
      <c r="C49" s="21" t="s">
        <v>116</v>
      </c>
      <c r="D49" s="21" t="s">
        <v>1075</v>
      </c>
      <c r="E49" s="21">
        <v>2005</v>
      </c>
      <c r="F49" s="28">
        <v>3</v>
      </c>
      <c r="G49" s="28">
        <v>3</v>
      </c>
      <c r="H49" s="22">
        <v>40087</v>
      </c>
      <c r="I49" s="28">
        <v>2015</v>
      </c>
      <c r="J49" s="28" t="s">
        <v>853</v>
      </c>
      <c r="K49" s="21" t="s">
        <v>474</v>
      </c>
      <c r="L49" s="21"/>
      <c r="M49" s="21" t="s">
        <v>119</v>
      </c>
      <c r="N49" s="23">
        <v>8</v>
      </c>
      <c r="O49" s="23">
        <f t="shared" si="1"/>
        <v>24</v>
      </c>
      <c r="P49" s="5"/>
    </row>
    <row r="50" spans="1:16" x14ac:dyDescent="0.2">
      <c r="A50" s="21" t="s">
        <v>14</v>
      </c>
      <c r="B50" s="21" t="s">
        <v>115</v>
      </c>
      <c r="C50" s="21" t="s">
        <v>354</v>
      </c>
      <c r="D50" s="21" t="s">
        <v>1082</v>
      </c>
      <c r="E50" s="21">
        <v>2007</v>
      </c>
      <c r="F50" s="28">
        <v>3</v>
      </c>
      <c r="G50" s="28">
        <v>3</v>
      </c>
      <c r="H50" s="22">
        <v>40087</v>
      </c>
      <c r="I50" s="28">
        <v>2015</v>
      </c>
      <c r="J50" s="28" t="s">
        <v>878</v>
      </c>
      <c r="K50" s="21" t="s">
        <v>1083</v>
      </c>
      <c r="L50" s="21"/>
      <c r="M50" s="21" t="s">
        <v>119</v>
      </c>
      <c r="N50" s="23">
        <v>10</v>
      </c>
      <c r="O50" s="23">
        <f t="shared" si="1"/>
        <v>30</v>
      </c>
      <c r="P50" s="5"/>
    </row>
    <row r="51" spans="1:16" x14ac:dyDescent="0.2">
      <c r="A51" s="21" t="s">
        <v>14</v>
      </c>
      <c r="B51" s="21" t="s">
        <v>115</v>
      </c>
      <c r="C51" s="21" t="s">
        <v>120</v>
      </c>
      <c r="D51" s="21" t="s">
        <v>1085</v>
      </c>
      <c r="E51" s="21">
        <v>2000</v>
      </c>
      <c r="F51" s="28">
        <v>3</v>
      </c>
      <c r="G51" s="28">
        <v>3</v>
      </c>
      <c r="H51" s="22">
        <v>40087</v>
      </c>
      <c r="I51" s="28">
        <v>2030</v>
      </c>
      <c r="J51" s="28" t="s">
        <v>854</v>
      </c>
      <c r="K51" s="21"/>
      <c r="L51" s="21"/>
      <c r="M51" s="21" t="s">
        <v>119</v>
      </c>
      <c r="N51" s="23">
        <v>28</v>
      </c>
      <c r="O51" s="23">
        <f t="shared" si="1"/>
        <v>84</v>
      </c>
      <c r="P51" s="5"/>
    </row>
    <row r="52" spans="1:16" x14ac:dyDescent="0.2">
      <c r="A52" s="21" t="s">
        <v>14</v>
      </c>
      <c r="B52" s="21" t="s">
        <v>115</v>
      </c>
      <c r="C52" s="21" t="s">
        <v>120</v>
      </c>
      <c r="D52" s="21" t="s">
        <v>121</v>
      </c>
      <c r="E52" s="21">
        <v>1990</v>
      </c>
      <c r="F52" s="28">
        <v>3</v>
      </c>
      <c r="G52" s="28">
        <v>3</v>
      </c>
      <c r="H52" s="22">
        <v>36822</v>
      </c>
      <c r="I52" s="28">
        <v>2010</v>
      </c>
      <c r="J52" s="28" t="s">
        <v>853</v>
      </c>
      <c r="K52" s="21" t="s">
        <v>122</v>
      </c>
      <c r="L52" s="21"/>
      <c r="M52" s="21" t="s">
        <v>119</v>
      </c>
      <c r="N52" s="23">
        <v>18.293882068489246</v>
      </c>
      <c r="O52" s="23">
        <f t="shared" si="1"/>
        <v>54.881646205467739</v>
      </c>
    </row>
    <row r="53" spans="1:16" x14ac:dyDescent="0.2">
      <c r="A53" s="21" t="s">
        <v>14</v>
      </c>
      <c r="B53" s="21" t="s">
        <v>115</v>
      </c>
      <c r="C53" s="21" t="s">
        <v>125</v>
      </c>
      <c r="D53" s="21" t="s">
        <v>1077</v>
      </c>
      <c r="E53" s="21">
        <v>2005</v>
      </c>
      <c r="F53" s="28">
        <v>6</v>
      </c>
      <c r="G53" s="28">
        <v>7</v>
      </c>
      <c r="H53" s="22">
        <v>40087</v>
      </c>
      <c r="I53" s="28">
        <v>2025</v>
      </c>
      <c r="J53" s="28" t="s">
        <v>878</v>
      </c>
      <c r="K53" s="21" t="s">
        <v>1080</v>
      </c>
      <c r="L53" s="21" t="s">
        <v>1078</v>
      </c>
      <c r="M53" s="21" t="s">
        <v>119</v>
      </c>
      <c r="N53" s="23">
        <v>6</v>
      </c>
      <c r="O53" s="23">
        <f t="shared" si="1"/>
        <v>36</v>
      </c>
    </row>
    <row r="54" spans="1:16" x14ac:dyDescent="0.2">
      <c r="A54" s="21" t="s">
        <v>14</v>
      </c>
      <c r="B54" s="21" t="s">
        <v>115</v>
      </c>
      <c r="C54" s="21" t="s">
        <v>1072</v>
      </c>
      <c r="D54" s="21" t="s">
        <v>1073</v>
      </c>
      <c r="E54" s="21">
        <v>2000</v>
      </c>
      <c r="F54" s="28">
        <v>3</v>
      </c>
      <c r="G54" s="28">
        <v>3</v>
      </c>
      <c r="H54" s="22">
        <v>40087</v>
      </c>
      <c r="I54" s="28">
        <v>2020</v>
      </c>
      <c r="J54" s="28" t="s">
        <v>853</v>
      </c>
      <c r="K54" s="21" t="s">
        <v>122</v>
      </c>
      <c r="L54" s="21"/>
      <c r="M54" s="21" t="s">
        <v>119</v>
      </c>
      <c r="N54" s="23">
        <v>28</v>
      </c>
      <c r="O54" s="23">
        <f t="shared" si="1"/>
        <v>84</v>
      </c>
    </row>
    <row r="55" spans="1:16" x14ac:dyDescent="0.2">
      <c r="A55" s="21" t="s">
        <v>14</v>
      </c>
      <c r="B55" s="21" t="s">
        <v>357</v>
      </c>
      <c r="C55" s="21" t="s">
        <v>1105</v>
      </c>
      <c r="D55" s="21" t="s">
        <v>1106</v>
      </c>
      <c r="E55" s="21">
        <v>2005</v>
      </c>
      <c r="F55" s="28">
        <v>5</v>
      </c>
      <c r="G55" s="28">
        <v>6</v>
      </c>
      <c r="H55" s="22">
        <v>40179</v>
      </c>
      <c r="I55" s="28">
        <v>2014</v>
      </c>
      <c r="J55" s="28" t="s">
        <v>868</v>
      </c>
      <c r="K55" s="21" t="s">
        <v>1232</v>
      </c>
      <c r="L55" s="21"/>
      <c r="M55" s="21" t="s">
        <v>1100</v>
      </c>
      <c r="N55" s="23">
        <v>4</v>
      </c>
      <c r="O55" s="23">
        <f t="shared" si="1"/>
        <v>20</v>
      </c>
      <c r="P55" s="5"/>
    </row>
    <row r="56" spans="1:16" x14ac:dyDescent="0.2">
      <c r="A56" s="21" t="s">
        <v>14</v>
      </c>
      <c r="B56" s="21" t="s">
        <v>128</v>
      </c>
      <c r="C56" s="21" t="s">
        <v>134</v>
      </c>
      <c r="D56" s="21" t="s">
        <v>135</v>
      </c>
      <c r="E56" s="21">
        <v>2000</v>
      </c>
      <c r="F56" s="28">
        <v>2</v>
      </c>
      <c r="G56" s="28">
        <v>3</v>
      </c>
      <c r="H56" s="22">
        <v>37165</v>
      </c>
      <c r="I56" s="28">
        <v>2011</v>
      </c>
      <c r="J56" s="28" t="s">
        <v>855</v>
      </c>
      <c r="K56" s="21"/>
      <c r="L56" s="21" t="s">
        <v>136</v>
      </c>
      <c r="M56" s="21" t="s">
        <v>129</v>
      </c>
      <c r="N56" s="23">
        <v>12.19592137899283</v>
      </c>
      <c r="O56" s="23">
        <f t="shared" si="1"/>
        <v>24.39184275798566</v>
      </c>
      <c r="P56" s="5"/>
    </row>
    <row r="57" spans="1:16" x14ac:dyDescent="0.2">
      <c r="A57" s="21" t="s">
        <v>14</v>
      </c>
      <c r="B57" s="21" t="s">
        <v>128</v>
      </c>
      <c r="C57" s="21" t="s">
        <v>141</v>
      </c>
      <c r="D57" s="21" t="s">
        <v>142</v>
      </c>
      <c r="E57" s="21">
        <v>1997</v>
      </c>
      <c r="F57" s="28">
        <v>1</v>
      </c>
      <c r="G57" s="28">
        <v>3</v>
      </c>
      <c r="H57" s="22">
        <v>37165</v>
      </c>
      <c r="I57" s="28">
        <v>2010</v>
      </c>
      <c r="J57" s="28" t="s">
        <v>856</v>
      </c>
      <c r="K57" s="21"/>
      <c r="L57" s="21" t="s">
        <v>143</v>
      </c>
      <c r="M57" s="21" t="s">
        <v>129</v>
      </c>
      <c r="N57" s="23">
        <v>9.1469410342446231</v>
      </c>
      <c r="O57" s="23">
        <f t="shared" si="1"/>
        <v>9.1469410342446231</v>
      </c>
      <c r="P57" s="5"/>
    </row>
    <row r="58" spans="1:16" x14ac:dyDescent="0.2">
      <c r="A58" s="21" t="s">
        <v>14</v>
      </c>
      <c r="B58" s="21" t="s">
        <v>128</v>
      </c>
      <c r="C58" s="21" t="s">
        <v>149</v>
      </c>
      <c r="D58" s="21" t="s">
        <v>150</v>
      </c>
      <c r="E58" s="21">
        <v>2000</v>
      </c>
      <c r="F58" s="28">
        <v>1</v>
      </c>
      <c r="G58" s="28">
        <v>3</v>
      </c>
      <c r="H58" s="22">
        <v>37165</v>
      </c>
      <c r="I58" s="28">
        <v>2010</v>
      </c>
      <c r="J58" s="28" t="s">
        <v>855</v>
      </c>
      <c r="K58" s="21"/>
      <c r="L58" s="21" t="s">
        <v>151</v>
      </c>
      <c r="M58" s="21" t="s">
        <v>129</v>
      </c>
      <c r="N58" s="23">
        <v>12.500819413467651</v>
      </c>
      <c r="O58" s="23">
        <f t="shared" si="1"/>
        <v>12.500819413467651</v>
      </c>
      <c r="P58" s="5"/>
    </row>
    <row r="59" spans="1:16" x14ac:dyDescent="0.2">
      <c r="A59" s="21" t="s">
        <v>14</v>
      </c>
      <c r="B59" s="21" t="s">
        <v>128</v>
      </c>
      <c r="C59" s="21" t="s">
        <v>1162</v>
      </c>
      <c r="D59" s="21" t="s">
        <v>1163</v>
      </c>
      <c r="E59" s="21">
        <v>2009</v>
      </c>
      <c r="F59" s="28">
        <v>6</v>
      </c>
      <c r="G59" s="28">
        <v>6</v>
      </c>
      <c r="H59" s="22">
        <v>40483</v>
      </c>
      <c r="I59" s="28">
        <v>2015</v>
      </c>
      <c r="J59" s="28" t="s">
        <v>857</v>
      </c>
      <c r="K59" s="21"/>
      <c r="L59" s="21"/>
      <c r="M59" s="21" t="s">
        <v>1164</v>
      </c>
      <c r="N59" s="23">
        <v>8</v>
      </c>
      <c r="O59" s="23">
        <f t="shared" si="1"/>
        <v>48</v>
      </c>
      <c r="P59" s="5"/>
    </row>
    <row r="60" spans="1:16" x14ac:dyDescent="0.2">
      <c r="A60" s="21" t="s">
        <v>14</v>
      </c>
      <c r="B60" s="21" t="s">
        <v>594</v>
      </c>
      <c r="C60" s="21" t="s">
        <v>1028</v>
      </c>
      <c r="D60" s="21" t="s">
        <v>1029</v>
      </c>
      <c r="E60" s="21">
        <v>2007</v>
      </c>
      <c r="F60" s="28">
        <v>4</v>
      </c>
      <c r="G60" s="28">
        <v>6</v>
      </c>
      <c r="H60" s="22">
        <v>39722</v>
      </c>
      <c r="I60" s="28">
        <v>2012</v>
      </c>
      <c r="J60" s="28" t="s">
        <v>1151</v>
      </c>
      <c r="K60" s="21"/>
      <c r="L60" s="21"/>
      <c r="M60" s="21" t="s">
        <v>1028</v>
      </c>
      <c r="N60" s="23">
        <v>9.1</v>
      </c>
      <c r="O60" s="23">
        <f t="shared" si="1"/>
        <v>36.4</v>
      </c>
      <c r="P60" s="5"/>
    </row>
    <row r="61" spans="1:16" x14ac:dyDescent="0.2">
      <c r="A61" s="21" t="s">
        <v>14</v>
      </c>
      <c r="B61" s="21" t="s">
        <v>1323</v>
      </c>
      <c r="C61" s="21" t="s">
        <v>1325</v>
      </c>
      <c r="D61" s="21" t="s">
        <v>1324</v>
      </c>
      <c r="E61" s="21">
        <v>2011</v>
      </c>
      <c r="F61" s="28">
        <v>3</v>
      </c>
      <c r="G61" s="28">
        <v>3</v>
      </c>
      <c r="H61" s="22">
        <v>41183</v>
      </c>
      <c r="I61" s="28">
        <v>2015</v>
      </c>
      <c r="J61" s="28" t="s">
        <v>958</v>
      </c>
      <c r="K61" s="21"/>
      <c r="L61" s="21"/>
      <c r="M61" s="21" t="s">
        <v>1326</v>
      </c>
      <c r="N61" s="23">
        <v>6.5</v>
      </c>
      <c r="O61" s="23">
        <f t="shared" si="1"/>
        <v>19.5</v>
      </c>
      <c r="P61" s="5"/>
    </row>
    <row r="62" spans="1:16" x14ac:dyDescent="0.2">
      <c r="A62" s="21" t="s">
        <v>14</v>
      </c>
      <c r="B62" s="21" t="s">
        <v>1323</v>
      </c>
      <c r="C62" s="21" t="s">
        <v>1329</v>
      </c>
      <c r="D62" s="21" t="s">
        <v>1330</v>
      </c>
      <c r="E62" s="21">
        <v>2009</v>
      </c>
      <c r="F62" s="28">
        <v>3</v>
      </c>
      <c r="G62" s="28">
        <v>3</v>
      </c>
      <c r="H62" s="22">
        <v>41183</v>
      </c>
      <c r="I62" s="28">
        <v>2015</v>
      </c>
      <c r="J62" s="28" t="s">
        <v>958</v>
      </c>
      <c r="K62" s="21"/>
      <c r="L62" s="21"/>
      <c r="M62" s="21" t="s">
        <v>1331</v>
      </c>
      <c r="N62" s="23">
        <v>4.5</v>
      </c>
      <c r="O62" s="23">
        <f t="shared" ref="O62" si="2">F62*N62</f>
        <v>13.5</v>
      </c>
      <c r="P62" s="5"/>
    </row>
    <row r="63" spans="1:16" x14ac:dyDescent="0.2">
      <c r="A63" s="21" t="s">
        <v>14</v>
      </c>
      <c r="B63" s="21" t="s">
        <v>1323</v>
      </c>
      <c r="C63" s="21" t="s">
        <v>1332</v>
      </c>
      <c r="D63" s="21" t="s">
        <v>1330</v>
      </c>
      <c r="E63" s="21">
        <v>2009</v>
      </c>
      <c r="F63" s="28">
        <v>3</v>
      </c>
      <c r="G63" s="28">
        <v>3</v>
      </c>
      <c r="H63" s="22">
        <v>41183</v>
      </c>
      <c r="I63" s="28">
        <v>2015</v>
      </c>
      <c r="J63" s="28" t="s">
        <v>958</v>
      </c>
      <c r="K63" s="21"/>
      <c r="L63" s="21" t="s">
        <v>1333</v>
      </c>
      <c r="M63" s="21" t="s">
        <v>1331</v>
      </c>
      <c r="N63" s="23">
        <v>6.5</v>
      </c>
      <c r="O63" s="23">
        <f t="shared" ref="O63" si="3">F63*N63</f>
        <v>19.5</v>
      </c>
      <c r="P63" s="5"/>
    </row>
    <row r="64" spans="1:16" x14ac:dyDescent="0.2">
      <c r="A64" s="21" t="s">
        <v>14</v>
      </c>
      <c r="B64" s="21" t="s">
        <v>1323</v>
      </c>
      <c r="C64" s="21" t="s">
        <v>1332</v>
      </c>
      <c r="D64" s="21" t="s">
        <v>1337</v>
      </c>
      <c r="E64" s="21">
        <v>2009</v>
      </c>
      <c r="F64" s="28">
        <v>3</v>
      </c>
      <c r="G64" s="28">
        <v>3</v>
      </c>
      <c r="H64" s="22">
        <v>41183</v>
      </c>
      <c r="I64" s="28">
        <v>2015</v>
      </c>
      <c r="J64" s="28" t="s">
        <v>958</v>
      </c>
      <c r="K64" s="21"/>
      <c r="L64" s="21" t="s">
        <v>1338</v>
      </c>
      <c r="M64" s="21" t="s">
        <v>1339</v>
      </c>
      <c r="N64" s="23">
        <v>6</v>
      </c>
      <c r="O64" s="23">
        <f t="shared" ref="O64" si="4">F64*N64</f>
        <v>18</v>
      </c>
      <c r="P64" s="5"/>
    </row>
    <row r="65" spans="1:16" x14ac:dyDescent="0.2">
      <c r="A65" s="21" t="s">
        <v>14</v>
      </c>
      <c r="B65" s="21" t="s">
        <v>196</v>
      </c>
      <c r="C65" s="21" t="s">
        <v>699</v>
      </c>
      <c r="D65" s="21" t="s">
        <v>767</v>
      </c>
      <c r="E65" s="21">
        <v>2010</v>
      </c>
      <c r="F65" s="28">
        <v>3</v>
      </c>
      <c r="G65" s="28">
        <v>3</v>
      </c>
      <c r="H65" s="22">
        <v>40664</v>
      </c>
      <c r="I65" s="28">
        <v>2012</v>
      </c>
      <c r="J65" s="28" t="s">
        <v>856</v>
      </c>
      <c r="K65" s="21"/>
      <c r="L65" s="21"/>
      <c r="M65" s="21" t="s">
        <v>1220</v>
      </c>
      <c r="N65" s="23">
        <v>6</v>
      </c>
      <c r="O65" s="23">
        <f t="shared" si="1"/>
        <v>18</v>
      </c>
      <c r="P65" s="5"/>
    </row>
    <row r="66" spans="1:16" x14ac:dyDescent="0.2">
      <c r="A66" s="21" t="s">
        <v>14</v>
      </c>
      <c r="B66" s="21" t="s">
        <v>196</v>
      </c>
      <c r="C66" s="21" t="s">
        <v>1312</v>
      </c>
      <c r="D66" s="21" t="s">
        <v>1311</v>
      </c>
      <c r="E66" s="21">
        <v>2010</v>
      </c>
      <c r="F66" s="28">
        <v>6</v>
      </c>
      <c r="G66" s="28">
        <v>6</v>
      </c>
      <c r="H66" s="22">
        <v>41122</v>
      </c>
      <c r="I66" s="28">
        <v>2020</v>
      </c>
      <c r="J66" s="28" t="s">
        <v>839</v>
      </c>
      <c r="K66" s="21"/>
      <c r="L66" s="21"/>
      <c r="M66" s="21" t="s">
        <v>1313</v>
      </c>
      <c r="N66" s="23">
        <v>12</v>
      </c>
      <c r="O66" s="23">
        <f t="shared" si="1"/>
        <v>72</v>
      </c>
    </row>
    <row r="67" spans="1:16" x14ac:dyDescent="0.2">
      <c r="A67" s="21" t="s">
        <v>14</v>
      </c>
      <c r="B67" s="21" t="s">
        <v>196</v>
      </c>
      <c r="C67" s="21" t="s">
        <v>1314</v>
      </c>
      <c r="D67" s="21" t="s">
        <v>1311</v>
      </c>
      <c r="E67" s="21">
        <v>2010</v>
      </c>
      <c r="F67" s="28">
        <v>1</v>
      </c>
      <c r="G67" s="28">
        <v>1</v>
      </c>
      <c r="H67" s="22">
        <v>41122</v>
      </c>
      <c r="I67" s="28">
        <v>2020</v>
      </c>
      <c r="J67" s="28" t="s">
        <v>837</v>
      </c>
      <c r="K67" s="21"/>
      <c r="L67" s="21"/>
      <c r="M67" s="21" t="s">
        <v>1313</v>
      </c>
      <c r="N67" s="23">
        <v>13</v>
      </c>
      <c r="O67" s="23">
        <f t="shared" si="1"/>
        <v>13</v>
      </c>
      <c r="P67" s="5"/>
    </row>
    <row r="68" spans="1:16" x14ac:dyDescent="0.2">
      <c r="A68" s="21" t="s">
        <v>14</v>
      </c>
      <c r="B68" s="21" t="s">
        <v>196</v>
      </c>
      <c r="C68" s="21" t="s">
        <v>1212</v>
      </c>
      <c r="D68" s="21" t="s">
        <v>1213</v>
      </c>
      <c r="E68" s="21">
        <v>2010</v>
      </c>
      <c r="F68" s="28">
        <v>6</v>
      </c>
      <c r="G68" s="28">
        <v>6</v>
      </c>
      <c r="H68" s="22">
        <v>40664</v>
      </c>
      <c r="I68" s="28">
        <v>2012</v>
      </c>
      <c r="J68" s="28" t="s">
        <v>856</v>
      </c>
      <c r="K68" s="21"/>
      <c r="L68" s="21"/>
      <c r="M68" s="21"/>
      <c r="N68" s="23">
        <v>4</v>
      </c>
      <c r="O68" s="23">
        <f t="shared" si="1"/>
        <v>24</v>
      </c>
      <c r="P68" s="5"/>
    </row>
    <row r="69" spans="1:16" x14ac:dyDescent="0.2">
      <c r="A69" s="21" t="s">
        <v>14</v>
      </c>
      <c r="B69" s="21" t="s">
        <v>199</v>
      </c>
      <c r="C69" s="21" t="s">
        <v>950</v>
      </c>
      <c r="D69" s="21" t="s">
        <v>951</v>
      </c>
      <c r="E69" s="21">
        <v>2005</v>
      </c>
      <c r="F69" s="28">
        <v>4</v>
      </c>
      <c r="G69" s="28">
        <v>6</v>
      </c>
      <c r="H69" s="22">
        <v>39173</v>
      </c>
      <c r="I69" s="28">
        <v>2020</v>
      </c>
      <c r="J69" s="28" t="s">
        <v>855</v>
      </c>
      <c r="K69" s="21"/>
      <c r="L69" s="21"/>
      <c r="M69" s="21" t="s">
        <v>950</v>
      </c>
      <c r="N69" s="23">
        <v>21</v>
      </c>
      <c r="O69" s="23">
        <f t="shared" si="1"/>
        <v>84</v>
      </c>
      <c r="P69" s="5"/>
    </row>
    <row r="70" spans="1:16" x14ac:dyDescent="0.2">
      <c r="A70" s="21" t="s">
        <v>14</v>
      </c>
      <c r="B70" s="21" t="s">
        <v>199</v>
      </c>
      <c r="C70" s="21" t="s">
        <v>605</v>
      </c>
      <c r="D70" s="21" t="s">
        <v>200</v>
      </c>
      <c r="E70" s="21">
        <v>2010</v>
      </c>
      <c r="F70" s="28">
        <v>1</v>
      </c>
      <c r="G70" s="28">
        <v>1</v>
      </c>
      <c r="H70" s="22">
        <v>40787</v>
      </c>
      <c r="I70" s="28">
        <v>2015</v>
      </c>
      <c r="J70" s="28" t="s">
        <v>855</v>
      </c>
      <c r="K70" s="21" t="s">
        <v>1262</v>
      </c>
      <c r="L70" s="21"/>
      <c r="M70" s="21" t="s">
        <v>1261</v>
      </c>
      <c r="N70" s="23">
        <v>10</v>
      </c>
      <c r="O70" s="23">
        <f t="shared" ref="O70:O101" si="5">F70*N70</f>
        <v>10</v>
      </c>
      <c r="P70" s="5"/>
    </row>
    <row r="71" spans="1:16" x14ac:dyDescent="0.2">
      <c r="A71" s="21" t="s">
        <v>206</v>
      </c>
      <c r="B71" s="21" t="s">
        <v>61</v>
      </c>
      <c r="C71" s="21" t="s">
        <v>1045</v>
      </c>
      <c r="D71" s="21" t="s">
        <v>1242</v>
      </c>
      <c r="E71" s="21">
        <v>2010</v>
      </c>
      <c r="F71" s="28">
        <v>3</v>
      </c>
      <c r="G71" s="28">
        <v>3</v>
      </c>
      <c r="H71" s="22">
        <v>40695</v>
      </c>
      <c r="I71" s="28">
        <v>2014</v>
      </c>
      <c r="J71" s="28" t="s">
        <v>1244</v>
      </c>
      <c r="K71" s="21"/>
      <c r="L71" s="21"/>
      <c r="M71" s="21" t="s">
        <v>1045</v>
      </c>
      <c r="N71" s="23">
        <v>8.75</v>
      </c>
      <c r="O71" s="23">
        <f t="shared" si="5"/>
        <v>26.25</v>
      </c>
      <c r="P71" s="5"/>
    </row>
    <row r="72" spans="1:16" x14ac:dyDescent="0.2">
      <c r="A72" s="21" t="s">
        <v>206</v>
      </c>
      <c r="B72" s="21" t="s">
        <v>100</v>
      </c>
      <c r="C72" s="21" t="s">
        <v>101</v>
      </c>
      <c r="D72" s="21" t="s">
        <v>1158</v>
      </c>
      <c r="E72" s="21">
        <v>2009</v>
      </c>
      <c r="F72" s="28">
        <v>5</v>
      </c>
      <c r="G72" s="28">
        <v>6</v>
      </c>
      <c r="H72" s="22">
        <v>40483</v>
      </c>
      <c r="I72" s="28">
        <v>2012</v>
      </c>
      <c r="J72" s="28" t="s">
        <v>1160</v>
      </c>
      <c r="K72" s="21"/>
      <c r="L72" s="21"/>
      <c r="M72" s="21" t="s">
        <v>1159</v>
      </c>
      <c r="N72" s="23">
        <v>7.5</v>
      </c>
      <c r="O72" s="23">
        <f t="shared" si="5"/>
        <v>37.5</v>
      </c>
      <c r="P72" s="5"/>
    </row>
    <row r="73" spans="1:16" x14ac:dyDescent="0.2">
      <c r="A73" s="21" t="s">
        <v>206</v>
      </c>
      <c r="B73" s="21" t="s">
        <v>345</v>
      </c>
      <c r="C73" s="21" t="s">
        <v>112</v>
      </c>
      <c r="D73" s="21" t="s">
        <v>1263</v>
      </c>
      <c r="E73" s="21"/>
      <c r="F73" s="28">
        <v>5</v>
      </c>
      <c r="G73" s="28">
        <v>6</v>
      </c>
      <c r="H73" s="22">
        <v>41153</v>
      </c>
      <c r="I73" s="28">
        <v>2015</v>
      </c>
      <c r="J73" s="28" t="s">
        <v>851</v>
      </c>
      <c r="K73" s="21"/>
      <c r="L73" s="21"/>
      <c r="M73" s="21" t="s">
        <v>51</v>
      </c>
      <c r="N73" s="23">
        <v>13.5</v>
      </c>
      <c r="O73" s="23">
        <f t="shared" si="5"/>
        <v>67.5</v>
      </c>
      <c r="P73" s="5"/>
    </row>
    <row r="74" spans="1:16" x14ac:dyDescent="0.2">
      <c r="A74" s="21" t="s">
        <v>206</v>
      </c>
      <c r="B74" s="21" t="s">
        <v>594</v>
      </c>
      <c r="C74" s="21" t="s">
        <v>1026</v>
      </c>
      <c r="D74" s="21" t="s">
        <v>1027</v>
      </c>
      <c r="E74" s="21">
        <v>2007</v>
      </c>
      <c r="F74" s="28">
        <v>2</v>
      </c>
      <c r="G74" s="28">
        <v>3</v>
      </c>
      <c r="H74" s="22">
        <v>39722</v>
      </c>
      <c r="I74" s="28">
        <v>2010</v>
      </c>
      <c r="J74" s="28" t="s">
        <v>841</v>
      </c>
      <c r="K74" s="21"/>
      <c r="L74" s="21"/>
      <c r="M74" s="21" t="s">
        <v>1026</v>
      </c>
      <c r="N74" s="23">
        <v>13</v>
      </c>
      <c r="O74" s="23">
        <f t="shared" si="5"/>
        <v>26</v>
      </c>
      <c r="P74" s="5"/>
    </row>
    <row r="75" spans="1:16" x14ac:dyDescent="0.2">
      <c r="A75" s="21" t="s">
        <v>206</v>
      </c>
      <c r="B75" s="21" t="s">
        <v>594</v>
      </c>
      <c r="C75" s="21" t="s">
        <v>1030</v>
      </c>
      <c r="D75" s="21" t="s">
        <v>1031</v>
      </c>
      <c r="E75" s="21">
        <v>2007</v>
      </c>
      <c r="F75" s="28">
        <v>5</v>
      </c>
      <c r="G75" s="28">
        <v>6</v>
      </c>
      <c r="H75" s="22">
        <v>39722</v>
      </c>
      <c r="I75" s="28">
        <v>2015</v>
      </c>
      <c r="J75" s="28" t="s">
        <v>844</v>
      </c>
      <c r="K75" s="21"/>
      <c r="L75" s="21"/>
      <c r="M75" s="21" t="s">
        <v>1032</v>
      </c>
      <c r="N75" s="23">
        <v>16.5</v>
      </c>
      <c r="O75" s="23">
        <f t="shared" si="5"/>
        <v>82.5</v>
      </c>
      <c r="P75" s="5"/>
    </row>
    <row r="76" spans="1:16" x14ac:dyDescent="0.2">
      <c r="A76" s="21" t="s">
        <v>206</v>
      </c>
      <c r="B76" s="21" t="s">
        <v>199</v>
      </c>
      <c r="C76" s="21" t="s">
        <v>605</v>
      </c>
      <c r="D76" s="21" t="s">
        <v>1301</v>
      </c>
      <c r="E76" s="21">
        <v>2011</v>
      </c>
      <c r="F76" s="28">
        <v>6</v>
      </c>
      <c r="G76" s="28">
        <v>6</v>
      </c>
      <c r="H76" s="22">
        <v>41030</v>
      </c>
      <c r="I76" s="28">
        <v>2015</v>
      </c>
      <c r="J76" s="28" t="s">
        <v>879</v>
      </c>
      <c r="K76" s="21"/>
      <c r="L76" s="21"/>
      <c r="M76" s="21" t="s">
        <v>166</v>
      </c>
      <c r="N76" s="23">
        <v>7.5</v>
      </c>
      <c r="O76" s="23">
        <f t="shared" si="5"/>
        <v>45</v>
      </c>
      <c r="P76" s="5"/>
    </row>
    <row r="77" spans="1:16" x14ac:dyDescent="0.2">
      <c r="A77" s="21" t="s">
        <v>210</v>
      </c>
      <c r="B77" s="21" t="s">
        <v>15</v>
      </c>
      <c r="C77" s="21" t="s">
        <v>211</v>
      </c>
      <c r="D77" s="21" t="s">
        <v>1321</v>
      </c>
      <c r="E77" s="21">
        <v>2010</v>
      </c>
      <c r="F77" s="28">
        <v>6</v>
      </c>
      <c r="G77" s="28">
        <v>6</v>
      </c>
      <c r="H77" s="22">
        <v>41183</v>
      </c>
      <c r="I77" s="28">
        <v>2015</v>
      </c>
      <c r="J77" s="28" t="s">
        <v>833</v>
      </c>
      <c r="K77" s="21"/>
      <c r="L77" s="21"/>
      <c r="M77" s="21" t="s">
        <v>1320</v>
      </c>
      <c r="N77" s="23">
        <v>8.6</v>
      </c>
      <c r="O77" s="23">
        <f t="shared" si="5"/>
        <v>51.599999999999994</v>
      </c>
      <c r="P77" s="5"/>
    </row>
    <row r="78" spans="1:16" x14ac:dyDescent="0.2">
      <c r="A78" s="21" t="s">
        <v>210</v>
      </c>
      <c r="B78" s="21" t="s">
        <v>15</v>
      </c>
      <c r="C78" s="21" t="s">
        <v>211</v>
      </c>
      <c r="D78" s="21" t="s">
        <v>1322</v>
      </c>
      <c r="E78" s="21">
        <v>2011</v>
      </c>
      <c r="F78" s="28">
        <v>3</v>
      </c>
      <c r="G78" s="28">
        <v>3</v>
      </c>
      <c r="H78" s="22">
        <v>41183</v>
      </c>
      <c r="I78" s="28">
        <v>2015</v>
      </c>
      <c r="J78" s="28" t="s">
        <v>868</v>
      </c>
      <c r="K78" s="21"/>
      <c r="L78" s="21"/>
      <c r="M78" s="21" t="s">
        <v>1320</v>
      </c>
      <c r="N78" s="23">
        <v>8.6</v>
      </c>
      <c r="O78" s="23">
        <f t="shared" si="5"/>
        <v>25.799999999999997</v>
      </c>
      <c r="P78" s="5"/>
    </row>
    <row r="79" spans="1:16" x14ac:dyDescent="0.2">
      <c r="A79" s="21" t="s">
        <v>210</v>
      </c>
      <c r="B79" s="21" t="s">
        <v>213</v>
      </c>
      <c r="C79" s="21" t="s">
        <v>214</v>
      </c>
      <c r="D79" s="21" t="s">
        <v>1293</v>
      </c>
      <c r="E79" s="21">
        <v>2009</v>
      </c>
      <c r="F79" s="28">
        <v>6</v>
      </c>
      <c r="G79" s="28">
        <v>6</v>
      </c>
      <c r="H79" s="22">
        <v>41000</v>
      </c>
      <c r="I79" s="28">
        <v>2020</v>
      </c>
      <c r="J79" s="28" t="s">
        <v>917</v>
      </c>
      <c r="K79" s="21" t="s">
        <v>1295</v>
      </c>
      <c r="L79" s="21"/>
      <c r="M79" s="21" t="s">
        <v>1294</v>
      </c>
      <c r="N79" s="23">
        <v>8.5</v>
      </c>
      <c r="O79" s="23">
        <f t="shared" si="5"/>
        <v>51</v>
      </c>
    </row>
    <row r="80" spans="1:16" x14ac:dyDescent="0.2">
      <c r="A80" s="21" t="s">
        <v>210</v>
      </c>
      <c r="B80" s="21" t="s">
        <v>213</v>
      </c>
      <c r="C80" s="21" t="s">
        <v>1284</v>
      </c>
      <c r="D80" s="21" t="s">
        <v>1285</v>
      </c>
      <c r="E80" s="21">
        <v>2009</v>
      </c>
      <c r="F80" s="28">
        <v>5</v>
      </c>
      <c r="G80" s="28">
        <v>6</v>
      </c>
      <c r="H80" s="22">
        <v>41000</v>
      </c>
      <c r="I80" s="28">
        <v>2017</v>
      </c>
      <c r="J80" s="28" t="s">
        <v>866</v>
      </c>
      <c r="K80" s="21"/>
      <c r="L80" s="21"/>
      <c r="M80" s="21" t="s">
        <v>1284</v>
      </c>
      <c r="N80" s="23">
        <v>6.5</v>
      </c>
      <c r="O80" s="23">
        <f t="shared" si="5"/>
        <v>32.5</v>
      </c>
      <c r="P80" s="5"/>
    </row>
    <row r="81" spans="1:16" x14ac:dyDescent="0.2">
      <c r="A81" s="21" t="s">
        <v>210</v>
      </c>
      <c r="B81" s="21" t="s">
        <v>213</v>
      </c>
      <c r="C81" s="21" t="s">
        <v>1289</v>
      </c>
      <c r="D81" s="21" t="s">
        <v>1290</v>
      </c>
      <c r="E81" s="21">
        <v>2010</v>
      </c>
      <c r="F81" s="28">
        <v>1</v>
      </c>
      <c r="G81" s="28">
        <v>1</v>
      </c>
      <c r="H81" s="22">
        <v>41000</v>
      </c>
      <c r="I81" s="28">
        <v>2015</v>
      </c>
      <c r="J81" s="28" t="s">
        <v>959</v>
      </c>
      <c r="K81" s="21" t="s">
        <v>1299</v>
      </c>
      <c r="L81" s="21"/>
      <c r="M81" s="21" t="s">
        <v>1289</v>
      </c>
      <c r="N81" s="23">
        <v>10</v>
      </c>
      <c r="O81" s="23">
        <f t="shared" si="5"/>
        <v>10</v>
      </c>
    </row>
    <row r="82" spans="1:16" x14ac:dyDescent="0.2">
      <c r="A82" s="21" t="s">
        <v>210</v>
      </c>
      <c r="B82" s="21" t="s">
        <v>213</v>
      </c>
      <c r="C82" s="21" t="s">
        <v>1289</v>
      </c>
      <c r="D82" s="21" t="s">
        <v>1290</v>
      </c>
      <c r="E82" s="21">
        <v>2010</v>
      </c>
      <c r="F82" s="28">
        <v>3</v>
      </c>
      <c r="G82" s="28">
        <v>3</v>
      </c>
      <c r="H82" s="22">
        <v>41000</v>
      </c>
      <c r="I82" s="28">
        <v>2020</v>
      </c>
      <c r="J82" s="28" t="s">
        <v>866</v>
      </c>
      <c r="K82" s="21" t="s">
        <v>1291</v>
      </c>
      <c r="L82" s="21"/>
      <c r="M82" s="21" t="s">
        <v>1289</v>
      </c>
      <c r="N82" s="23">
        <v>12.5</v>
      </c>
      <c r="O82" s="23">
        <f t="shared" si="5"/>
        <v>37.5</v>
      </c>
      <c r="P82" s="5"/>
    </row>
    <row r="83" spans="1:16" x14ac:dyDescent="0.2">
      <c r="A83" s="21" t="s">
        <v>210</v>
      </c>
      <c r="B83" s="21" t="s">
        <v>213</v>
      </c>
      <c r="C83" s="21" t="s">
        <v>1289</v>
      </c>
      <c r="D83" s="21" t="s">
        <v>1290</v>
      </c>
      <c r="E83" s="21">
        <v>2010</v>
      </c>
      <c r="F83" s="28">
        <v>2</v>
      </c>
      <c r="G83" s="28">
        <v>3</v>
      </c>
      <c r="H83" s="22">
        <v>41000</v>
      </c>
      <c r="I83" s="28">
        <v>2020</v>
      </c>
      <c r="J83" s="28" t="s">
        <v>866</v>
      </c>
      <c r="K83" s="21" t="s">
        <v>1292</v>
      </c>
      <c r="L83" s="21"/>
      <c r="M83" s="21" t="s">
        <v>1289</v>
      </c>
      <c r="N83" s="23">
        <v>11</v>
      </c>
      <c r="O83" s="23">
        <f t="shared" si="5"/>
        <v>22</v>
      </c>
      <c r="P83" s="5"/>
    </row>
    <row r="84" spans="1:16" x14ac:dyDescent="0.2">
      <c r="A84" s="21" t="s">
        <v>210</v>
      </c>
      <c r="B84" s="21" t="s">
        <v>213</v>
      </c>
      <c r="C84" s="21" t="s">
        <v>1286</v>
      </c>
      <c r="D84" s="21" t="s">
        <v>1287</v>
      </c>
      <c r="E84" s="21">
        <v>2012</v>
      </c>
      <c r="F84" s="28">
        <v>6</v>
      </c>
      <c r="G84" s="28">
        <v>6</v>
      </c>
      <c r="H84" s="22">
        <v>41000</v>
      </c>
      <c r="I84" s="28">
        <v>2020</v>
      </c>
      <c r="J84" s="28" t="s">
        <v>900</v>
      </c>
      <c r="K84" s="21" t="s">
        <v>1288</v>
      </c>
      <c r="L84" s="21"/>
      <c r="M84" s="21" t="s">
        <v>1286</v>
      </c>
      <c r="N84" s="23">
        <v>9</v>
      </c>
      <c r="O84" s="23">
        <f t="shared" si="5"/>
        <v>54</v>
      </c>
      <c r="P84" s="5"/>
    </row>
    <row r="85" spans="1:16" x14ac:dyDescent="0.2">
      <c r="A85" s="21" t="s">
        <v>210</v>
      </c>
      <c r="B85" s="21" t="s">
        <v>213</v>
      </c>
      <c r="C85" s="21" t="s">
        <v>628</v>
      </c>
      <c r="D85" s="21" t="s">
        <v>1282</v>
      </c>
      <c r="E85" s="21">
        <v>2010</v>
      </c>
      <c r="F85" s="28">
        <v>1</v>
      </c>
      <c r="G85" s="28">
        <v>1</v>
      </c>
      <c r="H85" s="22">
        <v>41000</v>
      </c>
      <c r="I85" s="28">
        <v>2015</v>
      </c>
      <c r="J85" s="28"/>
      <c r="K85" s="21" t="s">
        <v>1299</v>
      </c>
      <c r="L85" s="21"/>
      <c r="M85" s="21" t="s">
        <v>1283</v>
      </c>
      <c r="N85" s="23">
        <v>8</v>
      </c>
      <c r="O85" s="23">
        <f t="shared" si="5"/>
        <v>8</v>
      </c>
      <c r="P85" s="5"/>
    </row>
    <row r="86" spans="1:16" x14ac:dyDescent="0.2">
      <c r="A86" s="21" t="s">
        <v>210</v>
      </c>
      <c r="B86" s="21" t="s">
        <v>213</v>
      </c>
      <c r="C86" s="21" t="s">
        <v>221</v>
      </c>
      <c r="D86" s="21" t="s">
        <v>1282</v>
      </c>
      <c r="E86" s="21">
        <v>2010</v>
      </c>
      <c r="F86" s="28">
        <v>5</v>
      </c>
      <c r="G86" s="28">
        <v>6</v>
      </c>
      <c r="H86" s="22">
        <v>41000</v>
      </c>
      <c r="I86" s="28">
        <v>2017</v>
      </c>
      <c r="J86" s="28" t="s">
        <v>833</v>
      </c>
      <c r="K86" s="21"/>
      <c r="L86" s="21"/>
      <c r="M86" s="21" t="s">
        <v>1283</v>
      </c>
      <c r="N86" s="23">
        <v>8.5</v>
      </c>
      <c r="O86" s="23">
        <f t="shared" si="5"/>
        <v>42.5</v>
      </c>
    </row>
    <row r="87" spans="1:16" x14ac:dyDescent="0.2">
      <c r="A87" s="21" t="s">
        <v>210</v>
      </c>
      <c r="B87" s="21" t="s">
        <v>213</v>
      </c>
      <c r="C87" s="21" t="s">
        <v>221</v>
      </c>
      <c r="D87" s="21" t="s">
        <v>1282</v>
      </c>
      <c r="E87" s="21">
        <v>2010</v>
      </c>
      <c r="F87" s="28">
        <v>6</v>
      </c>
      <c r="G87" s="28">
        <v>6</v>
      </c>
      <c r="H87" s="22">
        <v>41153</v>
      </c>
      <c r="I87" s="28">
        <v>2017</v>
      </c>
      <c r="J87" s="28" t="s">
        <v>833</v>
      </c>
      <c r="K87" s="21"/>
      <c r="L87" s="21"/>
      <c r="M87" s="21" t="s">
        <v>51</v>
      </c>
      <c r="N87" s="23">
        <v>6.75</v>
      </c>
      <c r="O87" s="23">
        <f t="shared" si="5"/>
        <v>40.5</v>
      </c>
      <c r="P87" s="5"/>
    </row>
    <row r="88" spans="1:16" x14ac:dyDescent="0.2">
      <c r="A88" s="21" t="s">
        <v>210</v>
      </c>
      <c r="B88" s="21" t="s">
        <v>41</v>
      </c>
      <c r="C88" s="21" t="s">
        <v>1063</v>
      </c>
      <c r="D88" s="21" t="s">
        <v>1121</v>
      </c>
      <c r="E88" s="21">
        <v>2007</v>
      </c>
      <c r="F88" s="28">
        <v>4</v>
      </c>
      <c r="G88" s="28">
        <v>6</v>
      </c>
      <c r="H88" s="22">
        <v>40269</v>
      </c>
      <c r="I88" s="28">
        <v>2017</v>
      </c>
      <c r="J88" s="28" t="s">
        <v>900</v>
      </c>
      <c r="K88" s="21"/>
      <c r="L88" s="21"/>
      <c r="M88" s="21" t="s">
        <v>1122</v>
      </c>
      <c r="N88" s="23">
        <v>9</v>
      </c>
      <c r="O88" s="23">
        <f t="shared" si="5"/>
        <v>36</v>
      </c>
      <c r="P88" s="5"/>
    </row>
    <row r="89" spans="1:16" x14ac:dyDescent="0.2">
      <c r="A89" s="21" t="s">
        <v>210</v>
      </c>
      <c r="B89" s="21" t="s">
        <v>41</v>
      </c>
      <c r="C89" s="21" t="s">
        <v>239</v>
      </c>
      <c r="D89" s="21" t="s">
        <v>1176</v>
      </c>
      <c r="E89" s="21">
        <v>2008</v>
      </c>
      <c r="F89" s="28">
        <v>9</v>
      </c>
      <c r="G89" s="28">
        <v>12</v>
      </c>
      <c r="H89" s="22">
        <v>40483</v>
      </c>
      <c r="I89" s="28">
        <v>2015</v>
      </c>
      <c r="J89" s="28" t="s">
        <v>870</v>
      </c>
      <c r="K89" s="21"/>
      <c r="L89" s="21"/>
      <c r="M89" s="21" t="s">
        <v>81</v>
      </c>
      <c r="N89" s="23">
        <v>2.75</v>
      </c>
      <c r="O89" s="23">
        <f t="shared" si="5"/>
        <v>24.75</v>
      </c>
      <c r="P89" s="5"/>
    </row>
    <row r="90" spans="1:16" x14ac:dyDescent="0.2">
      <c r="A90" s="21" t="s">
        <v>210</v>
      </c>
      <c r="B90" s="21" t="s">
        <v>41</v>
      </c>
      <c r="C90" s="21" t="s">
        <v>42</v>
      </c>
      <c r="D90" s="21" t="s">
        <v>1071</v>
      </c>
      <c r="E90" s="21">
        <v>2005</v>
      </c>
      <c r="F90" s="28">
        <v>12</v>
      </c>
      <c r="G90" s="28">
        <v>12</v>
      </c>
      <c r="H90" s="22">
        <v>40057</v>
      </c>
      <c r="I90" s="28">
        <v>2015</v>
      </c>
      <c r="J90" s="28" t="s">
        <v>1022</v>
      </c>
      <c r="K90" s="21"/>
      <c r="L90" s="21"/>
      <c r="M90" s="21" t="s">
        <v>60</v>
      </c>
      <c r="N90" s="23">
        <v>12</v>
      </c>
      <c r="O90" s="23">
        <f t="shared" si="5"/>
        <v>144</v>
      </c>
    </row>
    <row r="91" spans="1:16" x14ac:dyDescent="0.2">
      <c r="A91" s="21" t="s">
        <v>210</v>
      </c>
      <c r="B91" s="21" t="s">
        <v>41</v>
      </c>
      <c r="C91" s="21" t="s">
        <v>42</v>
      </c>
      <c r="D91" s="21" t="s">
        <v>1139</v>
      </c>
      <c r="E91" s="21">
        <v>2006</v>
      </c>
      <c r="F91" s="28">
        <v>3</v>
      </c>
      <c r="G91" s="28">
        <v>6</v>
      </c>
      <c r="H91" s="22">
        <v>40422</v>
      </c>
      <c r="I91" s="28">
        <v>2015</v>
      </c>
      <c r="J91" s="28" t="s">
        <v>838</v>
      </c>
      <c r="K91" s="21"/>
      <c r="L91" s="21" t="s">
        <v>1152</v>
      </c>
      <c r="M91" s="21" t="s">
        <v>1138</v>
      </c>
      <c r="N91" s="23">
        <v>5.99</v>
      </c>
      <c r="O91" s="23">
        <f t="shared" si="5"/>
        <v>17.97</v>
      </c>
    </row>
    <row r="92" spans="1:16" x14ac:dyDescent="0.2">
      <c r="A92" s="21" t="s">
        <v>210</v>
      </c>
      <c r="B92" s="21" t="s">
        <v>41</v>
      </c>
      <c r="C92" s="21" t="s">
        <v>42</v>
      </c>
      <c r="D92" s="21" t="s">
        <v>1139</v>
      </c>
      <c r="E92" s="21">
        <v>2008</v>
      </c>
      <c r="F92" s="28">
        <v>4</v>
      </c>
      <c r="G92" s="28">
        <v>4</v>
      </c>
      <c r="H92" s="22">
        <v>40787</v>
      </c>
      <c r="I92" s="28">
        <v>2018</v>
      </c>
      <c r="J92" s="28" t="s">
        <v>868</v>
      </c>
      <c r="K92" s="21"/>
      <c r="L92" s="21"/>
      <c r="M92" s="21" t="s">
        <v>1138</v>
      </c>
      <c r="N92" s="23">
        <v>5.5</v>
      </c>
      <c r="O92" s="23">
        <f t="shared" si="5"/>
        <v>22</v>
      </c>
    </row>
    <row r="93" spans="1:16" x14ac:dyDescent="0.2">
      <c r="A93" s="21" t="s">
        <v>210</v>
      </c>
      <c r="B93" s="21" t="s">
        <v>41</v>
      </c>
      <c r="C93" s="21" t="s">
        <v>245</v>
      </c>
      <c r="D93" s="21" t="s">
        <v>1040</v>
      </c>
      <c r="E93" s="21">
        <v>2006</v>
      </c>
      <c r="F93" s="28">
        <v>2</v>
      </c>
      <c r="G93" s="28">
        <v>3</v>
      </c>
      <c r="H93" s="22">
        <v>39234</v>
      </c>
      <c r="I93" s="28">
        <v>2016</v>
      </c>
      <c r="J93" s="28" t="s">
        <v>1042</v>
      </c>
      <c r="K93" s="21" t="s">
        <v>1247</v>
      </c>
      <c r="L93" s="21" t="s">
        <v>517</v>
      </c>
      <c r="M93" s="21" t="s">
        <v>1041</v>
      </c>
      <c r="N93" s="23">
        <v>15</v>
      </c>
      <c r="O93" s="23">
        <f t="shared" si="5"/>
        <v>30</v>
      </c>
      <c r="P93" s="5"/>
    </row>
    <row r="94" spans="1:16" x14ac:dyDescent="0.2">
      <c r="A94" s="21" t="s">
        <v>210</v>
      </c>
      <c r="B94" s="21" t="s">
        <v>41</v>
      </c>
      <c r="C94" s="21" t="s">
        <v>245</v>
      </c>
      <c r="D94" s="21" t="s">
        <v>1040</v>
      </c>
      <c r="E94" s="21">
        <v>2006</v>
      </c>
      <c r="F94" s="28">
        <v>6</v>
      </c>
      <c r="G94" s="28">
        <v>6</v>
      </c>
      <c r="H94" s="22">
        <v>39234</v>
      </c>
      <c r="I94" s="28">
        <v>2016</v>
      </c>
      <c r="J94" s="28" t="s">
        <v>1013</v>
      </c>
      <c r="K94" s="21"/>
      <c r="L94" s="21"/>
      <c r="M94" s="21" t="s">
        <v>1041</v>
      </c>
      <c r="N94" s="23">
        <v>10</v>
      </c>
      <c r="O94" s="23">
        <f t="shared" si="5"/>
        <v>60</v>
      </c>
      <c r="P94" s="5"/>
    </row>
    <row r="95" spans="1:16" x14ac:dyDescent="0.2">
      <c r="A95" s="21" t="s">
        <v>210</v>
      </c>
      <c r="B95" s="21" t="s">
        <v>41</v>
      </c>
      <c r="C95" s="21" t="s">
        <v>245</v>
      </c>
      <c r="D95" s="21" t="s">
        <v>247</v>
      </c>
      <c r="E95" s="21">
        <v>2000</v>
      </c>
      <c r="F95" s="28">
        <v>5</v>
      </c>
      <c r="G95" s="28">
        <v>12</v>
      </c>
      <c r="H95" s="22">
        <v>37509</v>
      </c>
      <c r="I95" s="28">
        <v>2012</v>
      </c>
      <c r="J95" s="28" t="s">
        <v>837</v>
      </c>
      <c r="K95" s="21"/>
      <c r="L95" s="21"/>
      <c r="M95" s="21" t="s">
        <v>51</v>
      </c>
      <c r="N95" s="23">
        <v>10.6</v>
      </c>
      <c r="O95" s="23">
        <f t="shared" si="5"/>
        <v>53</v>
      </c>
      <c r="P95" s="5"/>
    </row>
    <row r="96" spans="1:16" x14ac:dyDescent="0.2">
      <c r="A96" s="21" t="s">
        <v>210</v>
      </c>
      <c r="B96" s="21" t="s">
        <v>41</v>
      </c>
      <c r="C96" s="21" t="s">
        <v>245</v>
      </c>
      <c r="D96" s="21" t="s">
        <v>247</v>
      </c>
      <c r="E96" s="21">
        <v>2005</v>
      </c>
      <c r="F96" s="28">
        <v>11</v>
      </c>
      <c r="G96" s="28">
        <v>12</v>
      </c>
      <c r="H96" s="22">
        <v>41000</v>
      </c>
      <c r="I96" s="28">
        <v>2015</v>
      </c>
      <c r="J96" s="28" t="s">
        <v>867</v>
      </c>
      <c r="K96" s="21"/>
      <c r="L96" s="21"/>
      <c r="M96" s="21" t="s">
        <v>51</v>
      </c>
      <c r="N96" s="23">
        <v>5</v>
      </c>
      <c r="O96" s="23">
        <f t="shared" si="5"/>
        <v>55</v>
      </c>
      <c r="P96" s="5"/>
    </row>
    <row r="97" spans="1:16" x14ac:dyDescent="0.2">
      <c r="A97" s="21" t="s">
        <v>210</v>
      </c>
      <c r="B97" s="21" t="s">
        <v>41</v>
      </c>
      <c r="C97" s="21" t="s">
        <v>245</v>
      </c>
      <c r="D97" s="21" t="s">
        <v>247</v>
      </c>
      <c r="E97" s="21">
        <v>2006</v>
      </c>
      <c r="F97" s="28">
        <v>6</v>
      </c>
      <c r="G97" s="28">
        <v>6</v>
      </c>
      <c r="H97" s="22">
        <v>41153</v>
      </c>
      <c r="I97" s="28">
        <v>2016</v>
      </c>
      <c r="J97" s="28"/>
      <c r="K97" s="21"/>
      <c r="L97" s="21"/>
      <c r="M97" s="21" t="s">
        <v>51</v>
      </c>
      <c r="N97" s="23">
        <v>4.95</v>
      </c>
      <c r="O97" s="23">
        <f t="shared" si="5"/>
        <v>29.700000000000003</v>
      </c>
      <c r="P97" s="5"/>
    </row>
    <row r="98" spans="1:16" x14ac:dyDescent="0.2">
      <c r="A98" s="21" t="s">
        <v>210</v>
      </c>
      <c r="B98" s="21" t="s">
        <v>41</v>
      </c>
      <c r="C98" s="21" t="s">
        <v>248</v>
      </c>
      <c r="D98" s="21" t="s">
        <v>1155</v>
      </c>
      <c r="E98" s="21">
        <v>2006</v>
      </c>
      <c r="F98" s="28">
        <v>6</v>
      </c>
      <c r="G98" s="28">
        <v>6</v>
      </c>
      <c r="H98" s="22">
        <v>40422</v>
      </c>
      <c r="I98" s="28">
        <v>2015</v>
      </c>
      <c r="J98" s="28" t="s">
        <v>966</v>
      </c>
      <c r="K98" s="21"/>
      <c r="L98" s="21"/>
      <c r="M98" s="21" t="s">
        <v>63</v>
      </c>
      <c r="N98" s="23">
        <v>11.9</v>
      </c>
      <c r="O98" s="23">
        <f t="shared" si="5"/>
        <v>71.400000000000006</v>
      </c>
    </row>
    <row r="99" spans="1:16" x14ac:dyDescent="0.2">
      <c r="A99" s="21" t="s">
        <v>210</v>
      </c>
      <c r="B99" s="21" t="s">
        <v>41</v>
      </c>
      <c r="C99" s="21" t="s">
        <v>248</v>
      </c>
      <c r="D99" s="21" t="s">
        <v>1117</v>
      </c>
      <c r="E99" s="21">
        <v>2005</v>
      </c>
      <c r="F99" s="28">
        <v>5</v>
      </c>
      <c r="G99" s="28">
        <v>6</v>
      </c>
      <c r="H99" s="22">
        <v>40269</v>
      </c>
      <c r="I99" s="28">
        <v>2020</v>
      </c>
      <c r="J99" s="28" t="s">
        <v>840</v>
      </c>
      <c r="K99" s="21"/>
      <c r="L99" s="21"/>
      <c r="M99" s="21" t="s">
        <v>1118</v>
      </c>
      <c r="N99" s="23">
        <v>8.5</v>
      </c>
      <c r="O99" s="23">
        <f t="shared" si="5"/>
        <v>42.5</v>
      </c>
      <c r="P99" s="5"/>
    </row>
    <row r="100" spans="1:16" x14ac:dyDescent="0.2">
      <c r="A100" s="21" t="s">
        <v>210</v>
      </c>
      <c r="B100" s="21" t="s">
        <v>41</v>
      </c>
      <c r="C100" s="21" t="s">
        <v>251</v>
      </c>
      <c r="D100" s="21" t="s">
        <v>254</v>
      </c>
      <c r="E100" s="21">
        <v>2000</v>
      </c>
      <c r="F100" s="28">
        <v>5</v>
      </c>
      <c r="G100" s="28">
        <v>6</v>
      </c>
      <c r="H100" s="22">
        <v>37347</v>
      </c>
      <c r="I100" s="28">
        <v>2008</v>
      </c>
      <c r="J100" s="28" t="s">
        <v>838</v>
      </c>
      <c r="K100" s="21"/>
      <c r="L100" s="21"/>
      <c r="M100" s="21" t="s">
        <v>255</v>
      </c>
      <c r="N100" s="23">
        <v>6.4</v>
      </c>
      <c r="O100" s="23">
        <f t="shared" si="5"/>
        <v>32</v>
      </c>
      <c r="P100" s="5"/>
    </row>
    <row r="101" spans="1:16" x14ac:dyDescent="0.2">
      <c r="A101" s="21" t="s">
        <v>210</v>
      </c>
      <c r="B101" s="21" t="s">
        <v>41</v>
      </c>
      <c r="C101" s="21" t="s">
        <v>251</v>
      </c>
      <c r="D101" s="21" t="s">
        <v>1194</v>
      </c>
      <c r="E101" s="21">
        <v>2007</v>
      </c>
      <c r="F101" s="28">
        <v>6</v>
      </c>
      <c r="G101" s="28">
        <v>6</v>
      </c>
      <c r="H101" s="22">
        <v>40575</v>
      </c>
      <c r="I101" s="28">
        <v>2017</v>
      </c>
      <c r="J101" s="28" t="s">
        <v>843</v>
      </c>
      <c r="K101" s="21"/>
      <c r="L101" s="21"/>
      <c r="M101" s="21" t="s">
        <v>1195</v>
      </c>
      <c r="N101" s="23">
        <v>15</v>
      </c>
      <c r="O101" s="23">
        <f t="shared" si="5"/>
        <v>90</v>
      </c>
    </row>
    <row r="102" spans="1:16" x14ac:dyDescent="0.2">
      <c r="A102" s="21" t="s">
        <v>210</v>
      </c>
      <c r="B102" s="21" t="s">
        <v>41</v>
      </c>
      <c r="C102" s="21" t="s">
        <v>267</v>
      </c>
      <c r="D102" s="21" t="s">
        <v>985</v>
      </c>
      <c r="E102" s="21">
        <v>2004</v>
      </c>
      <c r="F102" s="28">
        <v>12</v>
      </c>
      <c r="G102" s="28">
        <v>12</v>
      </c>
      <c r="H102" s="22">
        <v>39326</v>
      </c>
      <c r="I102" s="28">
        <v>2014</v>
      </c>
      <c r="J102" s="28" t="s">
        <v>984</v>
      </c>
      <c r="K102" s="21" t="s">
        <v>986</v>
      </c>
      <c r="L102" s="21"/>
      <c r="M102" s="21" t="s">
        <v>60</v>
      </c>
      <c r="N102" s="23">
        <v>3.7</v>
      </c>
      <c r="O102" s="23">
        <f t="shared" ref="O102:O133" si="6">F102*N102</f>
        <v>44.400000000000006</v>
      </c>
      <c r="P102" s="5"/>
    </row>
    <row r="103" spans="1:16" x14ac:dyDescent="0.2">
      <c r="A103" s="21" t="s">
        <v>210</v>
      </c>
      <c r="B103" s="21" t="s">
        <v>41</v>
      </c>
      <c r="C103" s="21" t="s">
        <v>267</v>
      </c>
      <c r="D103" s="21" t="s">
        <v>1116</v>
      </c>
      <c r="E103" s="21">
        <v>2005</v>
      </c>
      <c r="F103" s="28">
        <v>6</v>
      </c>
      <c r="G103" s="28">
        <v>6</v>
      </c>
      <c r="H103" s="22">
        <v>40269</v>
      </c>
      <c r="I103" s="28">
        <v>2025</v>
      </c>
      <c r="J103" s="28" t="s">
        <v>849</v>
      </c>
      <c r="K103" s="21"/>
      <c r="L103" s="21"/>
      <c r="M103" s="21" t="s">
        <v>267</v>
      </c>
      <c r="N103" s="23">
        <v>16</v>
      </c>
      <c r="O103" s="23">
        <f t="shared" si="6"/>
        <v>96</v>
      </c>
      <c r="P103" s="5"/>
    </row>
    <row r="104" spans="1:16" x14ac:dyDescent="0.2">
      <c r="A104" s="21" t="s">
        <v>210</v>
      </c>
      <c r="B104" s="21" t="s">
        <v>41</v>
      </c>
      <c r="C104" s="21" t="s">
        <v>267</v>
      </c>
      <c r="D104" s="21" t="s">
        <v>810</v>
      </c>
      <c r="E104" s="21">
        <v>2002</v>
      </c>
      <c r="F104" s="28">
        <v>12</v>
      </c>
      <c r="G104" s="28">
        <v>12</v>
      </c>
      <c r="H104" s="22">
        <v>38777</v>
      </c>
      <c r="I104" s="28">
        <v>2020</v>
      </c>
      <c r="J104" s="28" t="s">
        <v>871</v>
      </c>
      <c r="K104" s="21"/>
      <c r="L104" s="21"/>
      <c r="M104" s="21">
        <v>1855</v>
      </c>
      <c r="N104" s="23">
        <v>38.299999999999997</v>
      </c>
      <c r="O104" s="23">
        <f t="shared" si="6"/>
        <v>459.59999999999997</v>
      </c>
    </row>
    <row r="105" spans="1:16" x14ac:dyDescent="0.2">
      <c r="A105" s="21" t="s">
        <v>210</v>
      </c>
      <c r="B105" s="21" t="s">
        <v>41</v>
      </c>
      <c r="C105" s="21" t="s">
        <v>267</v>
      </c>
      <c r="D105" s="21" t="s">
        <v>793</v>
      </c>
      <c r="E105" s="21">
        <v>2000</v>
      </c>
      <c r="F105" s="28">
        <v>12</v>
      </c>
      <c r="G105" s="28">
        <v>12</v>
      </c>
      <c r="H105" s="22">
        <v>38596</v>
      </c>
      <c r="I105" s="28">
        <v>2010</v>
      </c>
      <c r="J105" s="28" t="s">
        <v>872</v>
      </c>
      <c r="K105" s="21" t="s">
        <v>794</v>
      </c>
      <c r="L105" s="21"/>
      <c r="M105" s="21" t="s">
        <v>51</v>
      </c>
      <c r="N105" s="23">
        <v>26.5</v>
      </c>
      <c r="O105" s="23">
        <f t="shared" si="6"/>
        <v>318</v>
      </c>
    </row>
    <row r="106" spans="1:16" x14ac:dyDescent="0.2">
      <c r="A106" s="21" t="s">
        <v>210</v>
      </c>
      <c r="B106" s="21" t="s">
        <v>41</v>
      </c>
      <c r="C106" s="21" t="s">
        <v>271</v>
      </c>
      <c r="D106" s="21" t="s">
        <v>1154</v>
      </c>
      <c r="E106" s="21">
        <v>2006</v>
      </c>
      <c r="F106" s="28">
        <v>6</v>
      </c>
      <c r="G106" s="28">
        <v>6</v>
      </c>
      <c r="H106" s="22">
        <v>40422</v>
      </c>
      <c r="I106" s="28">
        <v>2015</v>
      </c>
      <c r="J106" s="28" t="s">
        <v>869</v>
      </c>
      <c r="K106" s="21"/>
      <c r="L106" s="21"/>
      <c r="M106" s="21" t="s">
        <v>63</v>
      </c>
      <c r="N106" s="23">
        <v>6.5</v>
      </c>
      <c r="O106" s="23">
        <f t="shared" si="6"/>
        <v>39</v>
      </c>
      <c r="P106" s="5"/>
    </row>
    <row r="107" spans="1:16" x14ac:dyDescent="0.2">
      <c r="A107" s="21" t="s">
        <v>210</v>
      </c>
      <c r="B107" s="21" t="s">
        <v>41</v>
      </c>
      <c r="C107" s="21" t="s">
        <v>271</v>
      </c>
      <c r="D107" s="21" t="s">
        <v>1124</v>
      </c>
      <c r="E107" s="21">
        <v>2006</v>
      </c>
      <c r="F107" s="28">
        <v>5</v>
      </c>
      <c r="G107" s="28">
        <v>6</v>
      </c>
      <c r="H107" s="22">
        <v>40269</v>
      </c>
      <c r="I107" s="28">
        <v>2016</v>
      </c>
      <c r="J107" s="28" t="s">
        <v>840</v>
      </c>
      <c r="K107" s="21"/>
      <c r="L107" s="21"/>
      <c r="M107" s="21" t="s">
        <v>1125</v>
      </c>
      <c r="N107" s="23">
        <v>8.8000000000000007</v>
      </c>
      <c r="O107" s="23">
        <f t="shared" si="6"/>
        <v>44</v>
      </c>
      <c r="P107" s="5"/>
    </row>
    <row r="108" spans="1:16" x14ac:dyDescent="0.2">
      <c r="A108" s="21" t="s">
        <v>210</v>
      </c>
      <c r="B108" s="21" t="s">
        <v>41</v>
      </c>
      <c r="C108" s="21" t="s">
        <v>271</v>
      </c>
      <c r="D108" s="21" t="s">
        <v>1114</v>
      </c>
      <c r="E108" s="21">
        <v>2004</v>
      </c>
      <c r="F108" s="28">
        <v>5</v>
      </c>
      <c r="G108" s="28">
        <v>6</v>
      </c>
      <c r="H108" s="22">
        <v>40269</v>
      </c>
      <c r="I108" s="28">
        <v>2014</v>
      </c>
      <c r="J108" s="28" t="s">
        <v>843</v>
      </c>
      <c r="K108" s="21" t="s">
        <v>1248</v>
      </c>
      <c r="L108" s="21"/>
      <c r="M108" s="21" t="s">
        <v>1115</v>
      </c>
      <c r="N108" s="23">
        <v>7.4</v>
      </c>
      <c r="O108" s="23">
        <f t="shared" si="6"/>
        <v>37</v>
      </c>
      <c r="P108" s="5"/>
    </row>
    <row r="109" spans="1:16" x14ac:dyDescent="0.2">
      <c r="A109" s="21" t="s">
        <v>210</v>
      </c>
      <c r="B109" s="21" t="s">
        <v>41</v>
      </c>
      <c r="C109" s="21" t="s">
        <v>1109</v>
      </c>
      <c r="D109" s="21" t="s">
        <v>1205</v>
      </c>
      <c r="E109" s="21">
        <v>2005</v>
      </c>
      <c r="F109" s="28">
        <v>4</v>
      </c>
      <c r="G109" s="28">
        <v>6</v>
      </c>
      <c r="H109" s="22">
        <v>40634</v>
      </c>
      <c r="I109" s="28">
        <v>2015</v>
      </c>
      <c r="J109" s="28" t="s">
        <v>868</v>
      </c>
      <c r="K109" s="21"/>
      <c r="L109" s="21"/>
      <c r="M109" s="21" t="s">
        <v>1100</v>
      </c>
      <c r="N109" s="23">
        <v>7</v>
      </c>
      <c r="O109" s="23">
        <f t="shared" si="6"/>
        <v>28</v>
      </c>
    </row>
    <row r="110" spans="1:16" x14ac:dyDescent="0.2">
      <c r="A110" s="21" t="s">
        <v>210</v>
      </c>
      <c r="B110" s="21" t="s">
        <v>41</v>
      </c>
      <c r="C110" s="21" t="s">
        <v>274</v>
      </c>
      <c r="D110" s="21" t="s">
        <v>275</v>
      </c>
      <c r="E110" s="21">
        <v>1985</v>
      </c>
      <c r="F110" s="28">
        <v>10</v>
      </c>
      <c r="G110" s="28">
        <v>12</v>
      </c>
      <c r="H110" s="22">
        <v>31260</v>
      </c>
      <c r="I110" s="28">
        <v>2005</v>
      </c>
      <c r="J110" s="28" t="s">
        <v>842</v>
      </c>
      <c r="K110" s="21" t="s">
        <v>277</v>
      </c>
      <c r="L110" s="21"/>
      <c r="M110" s="21"/>
      <c r="N110" s="23">
        <v>12.500819413467651</v>
      </c>
      <c r="O110" s="23">
        <f t="shared" si="6"/>
        <v>125.00819413467651</v>
      </c>
      <c r="P110" s="5"/>
    </row>
    <row r="111" spans="1:16" x14ac:dyDescent="0.2">
      <c r="A111" s="21" t="s">
        <v>210</v>
      </c>
      <c r="B111" s="21" t="s">
        <v>41</v>
      </c>
      <c r="C111" s="21" t="s">
        <v>280</v>
      </c>
      <c r="D111" s="21" t="s">
        <v>781</v>
      </c>
      <c r="E111" s="21">
        <v>1999</v>
      </c>
      <c r="F111" s="28">
        <v>12</v>
      </c>
      <c r="G111" s="28">
        <v>12</v>
      </c>
      <c r="H111" s="22">
        <v>38473</v>
      </c>
      <c r="I111" s="28">
        <v>2015</v>
      </c>
      <c r="J111" s="28" t="s">
        <v>875</v>
      </c>
      <c r="K111" s="21"/>
      <c r="L111" s="21"/>
      <c r="M111" s="21" t="s">
        <v>782</v>
      </c>
      <c r="N111" s="23">
        <v>38</v>
      </c>
      <c r="O111" s="23">
        <f t="shared" si="6"/>
        <v>456</v>
      </c>
    </row>
    <row r="112" spans="1:16" x14ac:dyDescent="0.2">
      <c r="A112" s="21" t="s">
        <v>210</v>
      </c>
      <c r="B112" s="21" t="s">
        <v>41</v>
      </c>
      <c r="C112" s="21" t="s">
        <v>285</v>
      </c>
      <c r="D112" s="21" t="s">
        <v>286</v>
      </c>
      <c r="E112" s="21">
        <v>1995</v>
      </c>
      <c r="F112" s="28">
        <v>4</v>
      </c>
      <c r="G112" s="28">
        <v>12</v>
      </c>
      <c r="H112" s="22">
        <v>37622</v>
      </c>
      <c r="I112" s="28">
        <v>2005</v>
      </c>
      <c r="J112" s="28" t="s">
        <v>849</v>
      </c>
      <c r="K112" s="21"/>
      <c r="L112" s="21"/>
      <c r="M112" s="21" t="s">
        <v>236</v>
      </c>
      <c r="N112" s="23">
        <v>12</v>
      </c>
      <c r="O112" s="23">
        <f t="shared" si="6"/>
        <v>48</v>
      </c>
      <c r="P112" s="5"/>
    </row>
    <row r="113" spans="1:16" x14ac:dyDescent="0.2">
      <c r="A113" s="21" t="s">
        <v>210</v>
      </c>
      <c r="B113" s="21" t="s">
        <v>41</v>
      </c>
      <c r="C113" s="21" t="s">
        <v>287</v>
      </c>
      <c r="D113" s="21" t="s">
        <v>761</v>
      </c>
      <c r="E113" s="21">
        <v>1999</v>
      </c>
      <c r="F113" s="28">
        <v>6</v>
      </c>
      <c r="G113" s="28">
        <v>12</v>
      </c>
      <c r="H113" s="22">
        <v>37559</v>
      </c>
      <c r="I113" s="28">
        <v>2010</v>
      </c>
      <c r="J113" s="28" t="s">
        <v>872</v>
      </c>
      <c r="K113" s="21"/>
      <c r="L113" s="21"/>
      <c r="M113" s="21" t="s">
        <v>290</v>
      </c>
      <c r="N113" s="23">
        <v>17</v>
      </c>
      <c r="O113" s="23">
        <f t="shared" si="6"/>
        <v>102</v>
      </c>
      <c r="P113" s="5"/>
    </row>
    <row r="114" spans="1:16" x14ac:dyDescent="0.2">
      <c r="A114" s="21" t="s">
        <v>210</v>
      </c>
      <c r="B114" s="21" t="s">
        <v>41</v>
      </c>
      <c r="C114" s="21" t="s">
        <v>287</v>
      </c>
      <c r="D114" s="21" t="s">
        <v>761</v>
      </c>
      <c r="E114" s="21">
        <v>2002</v>
      </c>
      <c r="F114" s="28">
        <v>12</v>
      </c>
      <c r="G114" s="28">
        <v>12</v>
      </c>
      <c r="H114" s="22">
        <v>38231</v>
      </c>
      <c r="I114" s="28">
        <v>2012</v>
      </c>
      <c r="J114" s="28" t="s">
        <v>876</v>
      </c>
      <c r="K114" s="21"/>
      <c r="L114" s="21"/>
      <c r="M114" s="21" t="s">
        <v>51</v>
      </c>
      <c r="N114" s="23">
        <v>15</v>
      </c>
      <c r="O114" s="23">
        <f t="shared" si="6"/>
        <v>180</v>
      </c>
    </row>
    <row r="115" spans="1:16" x14ac:dyDescent="0.2">
      <c r="A115" s="21" t="s">
        <v>210</v>
      </c>
      <c r="B115" s="21" t="s">
        <v>41</v>
      </c>
      <c r="C115" s="21" t="s">
        <v>287</v>
      </c>
      <c r="D115" s="21" t="s">
        <v>761</v>
      </c>
      <c r="E115" s="21">
        <v>2005</v>
      </c>
      <c r="F115" s="28">
        <v>6</v>
      </c>
      <c r="G115" s="28">
        <v>6</v>
      </c>
      <c r="H115" s="22">
        <v>39326</v>
      </c>
      <c r="I115" s="28">
        <v>2015</v>
      </c>
      <c r="J115" s="28" t="s">
        <v>966</v>
      </c>
      <c r="K115" s="21"/>
      <c r="L115" s="21"/>
      <c r="M115" s="21" t="s">
        <v>496</v>
      </c>
      <c r="N115" s="23">
        <v>23</v>
      </c>
      <c r="O115" s="23">
        <f t="shared" si="6"/>
        <v>138</v>
      </c>
    </row>
    <row r="116" spans="1:16" x14ac:dyDescent="0.2">
      <c r="A116" s="21" t="s">
        <v>210</v>
      </c>
      <c r="B116" s="21" t="s">
        <v>41</v>
      </c>
      <c r="C116" s="21" t="s">
        <v>287</v>
      </c>
      <c r="D116" s="21" t="s">
        <v>797</v>
      </c>
      <c r="E116" s="21">
        <v>2000</v>
      </c>
      <c r="F116" s="28">
        <v>9</v>
      </c>
      <c r="G116" s="28">
        <v>12</v>
      </c>
      <c r="H116" s="22">
        <v>38596</v>
      </c>
      <c r="I116" s="28">
        <v>2015</v>
      </c>
      <c r="J116" s="28" t="s">
        <v>846</v>
      </c>
      <c r="K116" s="21"/>
      <c r="L116" s="21" t="s">
        <v>799</v>
      </c>
      <c r="M116" s="21" t="s">
        <v>798</v>
      </c>
      <c r="N116" s="23">
        <v>20</v>
      </c>
      <c r="O116" s="23">
        <f t="shared" si="6"/>
        <v>180</v>
      </c>
      <c r="P116" s="5"/>
    </row>
    <row r="117" spans="1:16" x14ac:dyDescent="0.2">
      <c r="A117" s="21" t="s">
        <v>210</v>
      </c>
      <c r="B117" s="21" t="s">
        <v>41</v>
      </c>
      <c r="C117" s="21" t="s">
        <v>287</v>
      </c>
      <c r="D117" s="21" t="s">
        <v>289</v>
      </c>
      <c r="E117" s="21">
        <v>1999</v>
      </c>
      <c r="F117" s="28">
        <v>5</v>
      </c>
      <c r="G117" s="28">
        <v>10</v>
      </c>
      <c r="H117" s="22">
        <v>37519</v>
      </c>
      <c r="I117" s="28">
        <v>2010</v>
      </c>
      <c r="J117" s="28" t="s">
        <v>876</v>
      </c>
      <c r="K117" s="24" t="s">
        <v>990</v>
      </c>
      <c r="L117" s="21"/>
      <c r="M117" s="21" t="s">
        <v>51</v>
      </c>
      <c r="N117" s="23">
        <v>14.7</v>
      </c>
      <c r="O117" s="23">
        <f t="shared" si="6"/>
        <v>73.5</v>
      </c>
    </row>
    <row r="118" spans="1:16" x14ac:dyDescent="0.2">
      <c r="A118" s="21" t="s">
        <v>210</v>
      </c>
      <c r="B118" s="21" t="s">
        <v>41</v>
      </c>
      <c r="C118" s="21" t="s">
        <v>291</v>
      </c>
      <c r="D118" s="21" t="s">
        <v>1257</v>
      </c>
      <c r="E118" s="21">
        <v>2009</v>
      </c>
      <c r="F118" s="28">
        <v>5</v>
      </c>
      <c r="G118" s="28">
        <v>6</v>
      </c>
      <c r="H118" s="22">
        <v>40787</v>
      </c>
      <c r="I118" s="28">
        <v>2029</v>
      </c>
      <c r="J118" s="28" t="s">
        <v>917</v>
      </c>
      <c r="K118" s="21"/>
      <c r="L118" s="21"/>
      <c r="M118" s="21" t="s">
        <v>63</v>
      </c>
      <c r="N118" s="23">
        <v>12</v>
      </c>
      <c r="O118" s="23">
        <f t="shared" si="6"/>
        <v>60</v>
      </c>
      <c r="P118" s="15"/>
    </row>
    <row r="119" spans="1:16" x14ac:dyDescent="0.2">
      <c r="A119" s="21" t="s">
        <v>210</v>
      </c>
      <c r="B119" s="21" t="s">
        <v>41</v>
      </c>
      <c r="C119" s="21" t="s">
        <v>291</v>
      </c>
      <c r="D119" s="21" t="s">
        <v>292</v>
      </c>
      <c r="E119" s="21">
        <v>1996</v>
      </c>
      <c r="F119" s="28">
        <v>5</v>
      </c>
      <c r="G119" s="28">
        <v>6</v>
      </c>
      <c r="H119" s="22">
        <v>36404</v>
      </c>
      <c r="I119" s="28">
        <v>2010</v>
      </c>
      <c r="J119" s="28" t="s">
        <v>877</v>
      </c>
      <c r="K119" s="21" t="s">
        <v>293</v>
      </c>
      <c r="L119" s="21"/>
      <c r="M119" s="21" t="s">
        <v>294</v>
      </c>
      <c r="N119" s="23">
        <v>3</v>
      </c>
      <c r="O119" s="23">
        <f t="shared" si="6"/>
        <v>15</v>
      </c>
    </row>
    <row r="120" spans="1:16" x14ac:dyDescent="0.2">
      <c r="A120" s="21" t="s">
        <v>210</v>
      </c>
      <c r="B120" s="21" t="s">
        <v>41</v>
      </c>
      <c r="C120" s="21" t="s">
        <v>291</v>
      </c>
      <c r="D120" s="21" t="s">
        <v>295</v>
      </c>
      <c r="E120" s="21">
        <v>1999</v>
      </c>
      <c r="F120" s="28">
        <v>6</v>
      </c>
      <c r="G120" s="28">
        <v>6</v>
      </c>
      <c r="H120" s="22">
        <v>37347</v>
      </c>
      <c r="I120" s="28">
        <v>2020</v>
      </c>
      <c r="J120" s="28" t="s">
        <v>877</v>
      </c>
      <c r="K120" s="21"/>
      <c r="L120" s="21"/>
      <c r="M120" s="21" t="s">
        <v>291</v>
      </c>
      <c r="N120" s="23">
        <v>17.53</v>
      </c>
      <c r="O120" s="23">
        <f t="shared" si="6"/>
        <v>105.18</v>
      </c>
    </row>
    <row r="121" spans="1:16" x14ac:dyDescent="0.2">
      <c r="A121" s="21" t="s">
        <v>210</v>
      </c>
      <c r="B121" s="21" t="s">
        <v>41</v>
      </c>
      <c r="C121" s="21" t="s">
        <v>1119</v>
      </c>
      <c r="D121" s="21" t="s">
        <v>1126</v>
      </c>
      <c r="E121" s="21">
        <v>1998</v>
      </c>
      <c r="F121" s="28">
        <v>1</v>
      </c>
      <c r="G121" s="28">
        <v>1</v>
      </c>
      <c r="H121" s="22">
        <v>40269</v>
      </c>
      <c r="I121" s="28">
        <v>2015</v>
      </c>
      <c r="J121" s="28" t="s">
        <v>868</v>
      </c>
      <c r="K121" s="21" t="s">
        <v>1130</v>
      </c>
      <c r="L121" s="21"/>
      <c r="M121" s="21" t="s">
        <v>1120</v>
      </c>
      <c r="N121" s="23">
        <v>0</v>
      </c>
      <c r="O121" s="23">
        <f t="shared" si="6"/>
        <v>0</v>
      </c>
    </row>
    <row r="122" spans="1:16" x14ac:dyDescent="0.2">
      <c r="A122" s="21" t="s">
        <v>210</v>
      </c>
      <c r="B122" s="21" t="s">
        <v>41</v>
      </c>
      <c r="C122" s="21" t="s">
        <v>296</v>
      </c>
      <c r="D122" s="21" t="s">
        <v>297</v>
      </c>
      <c r="E122" s="21">
        <v>1982</v>
      </c>
      <c r="F122" s="28">
        <v>3</v>
      </c>
      <c r="G122" s="28">
        <v>12</v>
      </c>
      <c r="H122" s="22"/>
      <c r="I122" s="28">
        <v>1998</v>
      </c>
      <c r="J122" s="28" t="s">
        <v>857</v>
      </c>
      <c r="K122" s="21" t="s">
        <v>826</v>
      </c>
      <c r="L122" s="21"/>
      <c r="M122" s="21" t="s">
        <v>298</v>
      </c>
      <c r="N122" s="23">
        <v>9.9091861204316753</v>
      </c>
      <c r="O122" s="23">
        <f t="shared" si="6"/>
        <v>29.727558361295024</v>
      </c>
      <c r="P122" s="5"/>
    </row>
    <row r="123" spans="1:16" x14ac:dyDescent="0.2">
      <c r="A123" s="21" t="s">
        <v>210</v>
      </c>
      <c r="B123" s="21" t="s">
        <v>41</v>
      </c>
      <c r="C123" s="21" t="s">
        <v>296</v>
      </c>
      <c r="D123" s="21" t="s">
        <v>297</v>
      </c>
      <c r="E123" s="21">
        <v>1991</v>
      </c>
      <c r="F123" s="28">
        <v>5</v>
      </c>
      <c r="G123" s="28">
        <v>12</v>
      </c>
      <c r="H123" s="22"/>
      <c r="I123" s="28">
        <v>1999</v>
      </c>
      <c r="J123" s="28" t="s">
        <v>850</v>
      </c>
      <c r="K123" s="21" t="s">
        <v>299</v>
      </c>
      <c r="L123" s="21"/>
      <c r="M123" s="21"/>
      <c r="N123" s="23">
        <v>12.19592137899283</v>
      </c>
      <c r="O123" s="23">
        <f t="shared" si="6"/>
        <v>60.979606894964149</v>
      </c>
      <c r="P123" s="5"/>
    </row>
    <row r="124" spans="1:16" x14ac:dyDescent="0.2">
      <c r="A124" s="21" t="s">
        <v>210</v>
      </c>
      <c r="B124" s="21" t="s">
        <v>41</v>
      </c>
      <c r="C124" s="21" t="s">
        <v>306</v>
      </c>
      <c r="D124" s="21" t="s">
        <v>923</v>
      </c>
      <c r="E124" s="21">
        <v>2002</v>
      </c>
      <c r="F124" s="28">
        <v>9</v>
      </c>
      <c r="G124" s="28">
        <v>12</v>
      </c>
      <c r="H124" s="22">
        <v>38961</v>
      </c>
      <c r="I124" s="28">
        <v>2012</v>
      </c>
      <c r="J124" s="28" t="s">
        <v>871</v>
      </c>
      <c r="K124" s="21"/>
      <c r="L124" s="21"/>
      <c r="M124" s="21" t="s">
        <v>60</v>
      </c>
      <c r="N124" s="23">
        <v>17</v>
      </c>
      <c r="O124" s="23">
        <f t="shared" si="6"/>
        <v>153</v>
      </c>
    </row>
    <row r="125" spans="1:16" x14ac:dyDescent="0.2">
      <c r="A125" s="21" t="s">
        <v>210</v>
      </c>
      <c r="B125" s="21" t="s">
        <v>41</v>
      </c>
      <c r="C125" s="21" t="s">
        <v>306</v>
      </c>
      <c r="D125" s="21" t="s">
        <v>307</v>
      </c>
      <c r="E125" s="21">
        <v>1961</v>
      </c>
      <c r="F125" s="28">
        <v>10</v>
      </c>
      <c r="G125" s="28">
        <v>12</v>
      </c>
      <c r="H125" s="22">
        <v>39722</v>
      </c>
      <c r="I125" s="28">
        <v>1981</v>
      </c>
      <c r="J125" s="28" t="s">
        <v>862</v>
      </c>
      <c r="K125" s="21" t="s">
        <v>1062</v>
      </c>
      <c r="L125" s="21"/>
      <c r="M125" s="21" t="s">
        <v>1036</v>
      </c>
      <c r="N125" s="23">
        <v>25</v>
      </c>
      <c r="O125" s="23">
        <f t="shared" si="6"/>
        <v>250</v>
      </c>
    </row>
    <row r="126" spans="1:16" x14ac:dyDescent="0.2">
      <c r="A126" s="21" t="s">
        <v>210</v>
      </c>
      <c r="B126" s="21" t="s">
        <v>41</v>
      </c>
      <c r="C126" s="21" t="s">
        <v>306</v>
      </c>
      <c r="D126" s="21" t="s">
        <v>307</v>
      </c>
      <c r="E126" s="21">
        <v>1986</v>
      </c>
      <c r="F126" s="28">
        <v>9</v>
      </c>
      <c r="G126" s="28">
        <v>12</v>
      </c>
      <c r="H126" s="22">
        <v>36251</v>
      </c>
      <c r="I126" s="28">
        <v>2000</v>
      </c>
      <c r="J126" s="28" t="s">
        <v>880</v>
      </c>
      <c r="K126" s="21" t="s">
        <v>308</v>
      </c>
      <c r="L126" s="21"/>
      <c r="M126" s="21" t="s">
        <v>236</v>
      </c>
      <c r="N126" s="23">
        <v>15.244901723741037</v>
      </c>
      <c r="O126" s="23">
        <f t="shared" si="6"/>
        <v>137.20411551366934</v>
      </c>
      <c r="P126" s="5"/>
    </row>
    <row r="127" spans="1:16" x14ac:dyDescent="0.2">
      <c r="A127" s="21" t="s">
        <v>210</v>
      </c>
      <c r="B127" s="21" t="s">
        <v>41</v>
      </c>
      <c r="C127" s="21" t="s">
        <v>306</v>
      </c>
      <c r="D127" s="21" t="s">
        <v>307</v>
      </c>
      <c r="E127" s="21">
        <v>1989</v>
      </c>
      <c r="F127" s="28">
        <v>9</v>
      </c>
      <c r="G127" s="28">
        <v>12</v>
      </c>
      <c r="H127" s="22">
        <v>39052</v>
      </c>
      <c r="I127" s="28">
        <v>2008</v>
      </c>
      <c r="J127" s="28" t="s">
        <v>859</v>
      </c>
      <c r="K127" s="21" t="s">
        <v>1049</v>
      </c>
      <c r="L127" s="21" t="s">
        <v>783</v>
      </c>
      <c r="M127" s="21" t="s">
        <v>236</v>
      </c>
      <c r="N127" s="23">
        <v>12.19592137899283</v>
      </c>
      <c r="O127" s="23">
        <f t="shared" si="6"/>
        <v>109.76329241093548</v>
      </c>
    </row>
    <row r="128" spans="1:16" x14ac:dyDescent="0.2">
      <c r="A128" s="21" t="s">
        <v>210</v>
      </c>
      <c r="B128" s="21" t="s">
        <v>41</v>
      </c>
      <c r="C128" s="21" t="s">
        <v>306</v>
      </c>
      <c r="D128" s="21" t="s">
        <v>307</v>
      </c>
      <c r="E128" s="21">
        <v>1992</v>
      </c>
      <c r="F128" s="28">
        <v>4</v>
      </c>
      <c r="G128" s="28">
        <v>12</v>
      </c>
      <c r="H128" s="22">
        <v>36130</v>
      </c>
      <c r="I128" s="28">
        <v>2000</v>
      </c>
      <c r="J128" s="28" t="s">
        <v>879</v>
      </c>
      <c r="K128" s="21"/>
      <c r="L128" s="21" t="s">
        <v>312</v>
      </c>
      <c r="M128" s="21" t="s">
        <v>236</v>
      </c>
      <c r="N128" s="23">
        <v>12.19592137899283</v>
      </c>
      <c r="O128" s="23">
        <f t="shared" si="6"/>
        <v>48.783685515971321</v>
      </c>
    </row>
    <row r="129" spans="1:16" x14ac:dyDescent="0.2">
      <c r="A129" s="21" t="s">
        <v>210</v>
      </c>
      <c r="B129" s="21" t="s">
        <v>41</v>
      </c>
      <c r="C129" s="21" t="s">
        <v>306</v>
      </c>
      <c r="D129" s="21" t="s">
        <v>307</v>
      </c>
      <c r="E129" s="21">
        <v>1995</v>
      </c>
      <c r="F129" s="28">
        <v>10</v>
      </c>
      <c r="G129" s="28">
        <v>12</v>
      </c>
      <c r="H129" s="22">
        <v>37622</v>
      </c>
      <c r="I129" s="28">
        <v>2005</v>
      </c>
      <c r="J129" s="28" t="s">
        <v>932</v>
      </c>
      <c r="K129" s="21"/>
      <c r="L129" s="21"/>
      <c r="M129" s="21" t="s">
        <v>236</v>
      </c>
      <c r="N129" s="23">
        <v>15</v>
      </c>
      <c r="O129" s="23">
        <f t="shared" si="6"/>
        <v>150</v>
      </c>
      <c r="P129" s="5"/>
    </row>
    <row r="130" spans="1:16" x14ac:dyDescent="0.2">
      <c r="A130" s="21" t="s">
        <v>210</v>
      </c>
      <c r="B130" s="21" t="s">
        <v>41</v>
      </c>
      <c r="C130" s="21" t="s">
        <v>306</v>
      </c>
      <c r="D130" s="21" t="s">
        <v>307</v>
      </c>
      <c r="E130" s="21">
        <v>1996</v>
      </c>
      <c r="F130" s="28">
        <v>11</v>
      </c>
      <c r="G130" s="28">
        <v>12</v>
      </c>
      <c r="H130" s="22">
        <v>37987</v>
      </c>
      <c r="I130" s="28">
        <v>2005</v>
      </c>
      <c r="J130" s="28" t="s">
        <v>930</v>
      </c>
      <c r="K130" s="21" t="s">
        <v>1178</v>
      </c>
      <c r="L130" s="21"/>
      <c r="M130" s="21" t="s">
        <v>236</v>
      </c>
      <c r="N130" s="23">
        <v>15</v>
      </c>
      <c r="O130" s="23">
        <f t="shared" si="6"/>
        <v>165</v>
      </c>
      <c r="P130" s="5"/>
    </row>
    <row r="131" spans="1:16" x14ac:dyDescent="0.2">
      <c r="A131" s="21" t="s">
        <v>210</v>
      </c>
      <c r="B131" s="21" t="s">
        <v>41</v>
      </c>
      <c r="C131" s="21" t="s">
        <v>306</v>
      </c>
      <c r="D131" s="21" t="s">
        <v>307</v>
      </c>
      <c r="E131" s="21">
        <v>1997</v>
      </c>
      <c r="F131" s="28">
        <v>10</v>
      </c>
      <c r="G131" s="28">
        <v>12</v>
      </c>
      <c r="H131" s="22">
        <v>37591</v>
      </c>
      <c r="I131" s="28">
        <v>2007</v>
      </c>
      <c r="J131" s="28" t="s">
        <v>931</v>
      </c>
      <c r="K131" s="21"/>
      <c r="L131" s="21"/>
      <c r="M131" s="21" t="s">
        <v>236</v>
      </c>
      <c r="N131" s="23">
        <v>15</v>
      </c>
      <c r="O131" s="23">
        <f t="shared" si="6"/>
        <v>150</v>
      </c>
      <c r="P131" s="5"/>
    </row>
    <row r="132" spans="1:16" x14ac:dyDescent="0.2">
      <c r="A132" s="21" t="s">
        <v>210</v>
      </c>
      <c r="B132" s="21" t="s">
        <v>41</v>
      </c>
      <c r="C132" s="21" t="s">
        <v>306</v>
      </c>
      <c r="D132" s="21" t="s">
        <v>307</v>
      </c>
      <c r="E132" s="21">
        <v>2008</v>
      </c>
      <c r="F132" s="28">
        <v>12</v>
      </c>
      <c r="G132" s="28">
        <v>12</v>
      </c>
      <c r="H132" s="22">
        <v>39753</v>
      </c>
      <c r="I132" s="28">
        <v>2018</v>
      </c>
      <c r="J132" s="28" t="s">
        <v>1177</v>
      </c>
      <c r="K132" s="21"/>
      <c r="L132" s="21"/>
      <c r="M132" s="21" t="s">
        <v>1175</v>
      </c>
      <c r="N132" s="23">
        <v>15</v>
      </c>
      <c r="O132" s="23">
        <f t="shared" si="6"/>
        <v>180</v>
      </c>
      <c r="P132" s="5"/>
    </row>
    <row r="133" spans="1:16" x14ac:dyDescent="0.2">
      <c r="A133" s="21" t="s">
        <v>210</v>
      </c>
      <c r="B133" s="21" t="s">
        <v>41</v>
      </c>
      <c r="C133" s="21" t="s">
        <v>306</v>
      </c>
      <c r="D133" s="21" t="s">
        <v>311</v>
      </c>
      <c r="E133" s="21">
        <v>1991</v>
      </c>
      <c r="F133" s="28">
        <v>7</v>
      </c>
      <c r="G133" s="28">
        <v>18</v>
      </c>
      <c r="H133" s="22">
        <v>34669</v>
      </c>
      <c r="I133" s="28">
        <v>2002</v>
      </c>
      <c r="J133" s="28" t="s">
        <v>855</v>
      </c>
      <c r="K133" s="21" t="s">
        <v>991</v>
      </c>
      <c r="L133" s="21"/>
      <c r="M133" s="21"/>
      <c r="N133" s="23">
        <v>12.19592137899283</v>
      </c>
      <c r="O133" s="23">
        <f t="shared" si="6"/>
        <v>85.371449652949806</v>
      </c>
      <c r="P133" s="5"/>
    </row>
    <row r="134" spans="1:16" x14ac:dyDescent="0.2">
      <c r="A134" s="21" t="s">
        <v>210</v>
      </c>
      <c r="B134" s="21" t="s">
        <v>41</v>
      </c>
      <c r="C134" s="21" t="s">
        <v>313</v>
      </c>
      <c r="D134" s="21" t="s">
        <v>1021</v>
      </c>
      <c r="E134" s="21">
        <v>2005</v>
      </c>
      <c r="F134" s="28">
        <v>12</v>
      </c>
      <c r="G134" s="28">
        <v>12</v>
      </c>
      <c r="H134" s="22">
        <v>39692</v>
      </c>
      <c r="I134" s="28">
        <v>2020</v>
      </c>
      <c r="J134" s="28" t="s">
        <v>1022</v>
      </c>
      <c r="K134" s="21"/>
      <c r="L134" s="21"/>
      <c r="M134" s="21" t="s">
        <v>51</v>
      </c>
      <c r="N134" s="23">
        <v>26.9</v>
      </c>
      <c r="O134" s="23">
        <f t="shared" ref="O134:O168" si="7">F134*N134</f>
        <v>322.79999999999995</v>
      </c>
      <c r="P134" s="5"/>
    </row>
    <row r="135" spans="1:16" x14ac:dyDescent="0.2">
      <c r="A135" s="21" t="s">
        <v>210</v>
      </c>
      <c r="B135" s="21" t="s">
        <v>41</v>
      </c>
      <c r="C135" s="21" t="s">
        <v>313</v>
      </c>
      <c r="D135" s="21" t="s">
        <v>809</v>
      </c>
      <c r="E135" s="21">
        <v>1970</v>
      </c>
      <c r="F135" s="28">
        <v>12</v>
      </c>
      <c r="G135" s="28">
        <v>24</v>
      </c>
      <c r="H135" s="22">
        <v>39417</v>
      </c>
      <c r="I135" s="28">
        <v>2000</v>
      </c>
      <c r="J135" s="28" t="s">
        <v>1000</v>
      </c>
      <c r="K135" s="21" t="s">
        <v>1102</v>
      </c>
      <c r="L135" s="21"/>
      <c r="M135" s="21" t="s">
        <v>236</v>
      </c>
      <c r="N135" s="23">
        <v>20</v>
      </c>
      <c r="O135" s="23">
        <f t="shared" si="7"/>
        <v>240</v>
      </c>
      <c r="P135" s="5"/>
    </row>
    <row r="136" spans="1:16" x14ac:dyDescent="0.2">
      <c r="A136" s="21" t="s">
        <v>210</v>
      </c>
      <c r="B136" s="21" t="s">
        <v>41</v>
      </c>
      <c r="C136" s="21" t="s">
        <v>313</v>
      </c>
      <c r="D136" s="21" t="s">
        <v>809</v>
      </c>
      <c r="E136" s="21">
        <v>1992</v>
      </c>
      <c r="F136" s="28">
        <v>12</v>
      </c>
      <c r="G136" s="28">
        <v>12</v>
      </c>
      <c r="H136" s="22">
        <v>39052</v>
      </c>
      <c r="I136" s="28">
        <v>2012</v>
      </c>
      <c r="J136" s="28" t="s">
        <v>984</v>
      </c>
      <c r="K136" s="21"/>
      <c r="L136" s="21" t="s">
        <v>312</v>
      </c>
      <c r="M136" s="21" t="s">
        <v>236</v>
      </c>
      <c r="N136" s="23">
        <v>20</v>
      </c>
      <c r="O136" s="23">
        <f t="shared" si="7"/>
        <v>240</v>
      </c>
    </row>
    <row r="137" spans="1:16" x14ac:dyDescent="0.2">
      <c r="A137" s="21" t="s">
        <v>210</v>
      </c>
      <c r="B137" s="21" t="s">
        <v>41</v>
      </c>
      <c r="C137" s="21" t="s">
        <v>313</v>
      </c>
      <c r="D137" s="21" t="s">
        <v>809</v>
      </c>
      <c r="E137" s="21">
        <v>2002</v>
      </c>
      <c r="F137" s="28">
        <v>12</v>
      </c>
      <c r="G137" s="28">
        <v>12</v>
      </c>
      <c r="H137" s="22">
        <v>38777</v>
      </c>
      <c r="I137" s="28">
        <v>2020</v>
      </c>
      <c r="J137" s="28" t="s">
        <v>875</v>
      </c>
      <c r="K137" s="21"/>
      <c r="L137" s="21"/>
      <c r="M137" s="24" t="s">
        <v>1018</v>
      </c>
      <c r="N137" s="23">
        <v>33.799999999999997</v>
      </c>
      <c r="O137" s="23">
        <f t="shared" si="7"/>
        <v>405.59999999999997</v>
      </c>
      <c r="P137" s="5"/>
    </row>
    <row r="138" spans="1:16" x14ac:dyDescent="0.2">
      <c r="A138" s="21" t="s">
        <v>210</v>
      </c>
      <c r="B138" s="21" t="s">
        <v>41</v>
      </c>
      <c r="C138" s="21" t="s">
        <v>313</v>
      </c>
      <c r="D138" s="21" t="s">
        <v>922</v>
      </c>
      <c r="E138" s="21">
        <v>2003</v>
      </c>
      <c r="F138" s="28">
        <v>12</v>
      </c>
      <c r="G138" s="28">
        <v>12</v>
      </c>
      <c r="H138" s="22">
        <v>38961</v>
      </c>
      <c r="I138" s="28">
        <v>2012</v>
      </c>
      <c r="J138" s="28" t="s">
        <v>871</v>
      </c>
      <c r="K138" s="21"/>
      <c r="L138" s="21"/>
      <c r="M138" s="21" t="s">
        <v>60</v>
      </c>
      <c r="N138" s="23">
        <v>23</v>
      </c>
      <c r="O138" s="23">
        <f t="shared" si="7"/>
        <v>276</v>
      </c>
      <c r="P138" s="5"/>
    </row>
    <row r="139" spans="1:16" x14ac:dyDescent="0.2">
      <c r="A139" s="21" t="s">
        <v>210</v>
      </c>
      <c r="B139" s="21" t="s">
        <v>41</v>
      </c>
      <c r="C139" s="21" t="s">
        <v>313</v>
      </c>
      <c r="D139" s="21" t="s">
        <v>314</v>
      </c>
      <c r="E139" s="21">
        <v>1986</v>
      </c>
      <c r="F139" s="28">
        <v>6</v>
      </c>
      <c r="G139" s="28">
        <v>6</v>
      </c>
      <c r="H139" s="22">
        <v>36251</v>
      </c>
      <c r="I139" s="28">
        <v>2002</v>
      </c>
      <c r="J139" s="28" t="s">
        <v>919</v>
      </c>
      <c r="K139" s="21" t="s">
        <v>308</v>
      </c>
      <c r="L139" s="21"/>
      <c r="M139" s="21" t="s">
        <v>236</v>
      </c>
      <c r="N139" s="23">
        <v>15.244901723741037</v>
      </c>
      <c r="O139" s="23">
        <f t="shared" si="7"/>
        <v>91.469410342446224</v>
      </c>
      <c r="P139" s="5"/>
    </row>
    <row r="140" spans="1:16" x14ac:dyDescent="0.2">
      <c r="A140" s="21" t="s">
        <v>210</v>
      </c>
      <c r="B140" s="21" t="s">
        <v>41</v>
      </c>
      <c r="C140" s="21" t="s">
        <v>313</v>
      </c>
      <c r="D140" s="21" t="s">
        <v>314</v>
      </c>
      <c r="E140" s="21">
        <v>1990</v>
      </c>
      <c r="F140" s="28">
        <v>6</v>
      </c>
      <c r="G140" s="28">
        <v>12</v>
      </c>
      <c r="H140" s="22">
        <v>33939</v>
      </c>
      <c r="I140" s="28">
        <v>2005</v>
      </c>
      <c r="J140" s="28" t="s">
        <v>920</v>
      </c>
      <c r="K140" s="21" t="s">
        <v>1179</v>
      </c>
      <c r="L140" s="21"/>
      <c r="M140" s="21" t="s">
        <v>236</v>
      </c>
      <c r="N140" s="23">
        <v>9.1469410342446231</v>
      </c>
      <c r="O140" s="23">
        <f t="shared" si="7"/>
        <v>54.881646205467739</v>
      </c>
      <c r="P140" s="5"/>
    </row>
    <row r="141" spans="1:16" x14ac:dyDescent="0.2">
      <c r="A141" s="21" t="s">
        <v>210</v>
      </c>
      <c r="B141" s="21" t="s">
        <v>41</v>
      </c>
      <c r="C141" s="21" t="s">
        <v>313</v>
      </c>
      <c r="D141" s="21" t="s">
        <v>314</v>
      </c>
      <c r="E141" s="21">
        <v>1995</v>
      </c>
      <c r="F141" s="28">
        <v>8</v>
      </c>
      <c r="G141" s="28">
        <v>12</v>
      </c>
      <c r="H141" s="22">
        <v>37622</v>
      </c>
      <c r="I141" s="28">
        <v>2005</v>
      </c>
      <c r="J141" s="28" t="s">
        <v>1233</v>
      </c>
      <c r="K141" s="21"/>
      <c r="L141" s="21"/>
      <c r="M141" s="21" t="s">
        <v>236</v>
      </c>
      <c r="N141" s="23">
        <v>15</v>
      </c>
      <c r="O141" s="23">
        <f t="shared" si="7"/>
        <v>120</v>
      </c>
      <c r="P141" s="5"/>
    </row>
    <row r="142" spans="1:16" x14ac:dyDescent="0.2">
      <c r="A142" s="21" t="s">
        <v>210</v>
      </c>
      <c r="B142" s="21" t="s">
        <v>41</v>
      </c>
      <c r="C142" s="21" t="s">
        <v>313</v>
      </c>
      <c r="D142" s="21" t="s">
        <v>314</v>
      </c>
      <c r="E142" s="21">
        <v>1995</v>
      </c>
      <c r="F142" s="28">
        <v>11</v>
      </c>
      <c r="G142" s="28">
        <v>12</v>
      </c>
      <c r="H142" s="22">
        <v>37622</v>
      </c>
      <c r="I142" s="28">
        <v>2005</v>
      </c>
      <c r="J142" s="28" t="s">
        <v>921</v>
      </c>
      <c r="K142" s="21"/>
      <c r="L142" s="21"/>
      <c r="M142" s="21" t="s">
        <v>236</v>
      </c>
      <c r="N142" s="23">
        <v>15</v>
      </c>
      <c r="O142" s="23">
        <f t="shared" si="7"/>
        <v>165</v>
      </c>
    </row>
    <row r="143" spans="1:16" x14ac:dyDescent="0.2">
      <c r="A143" s="21" t="s">
        <v>210</v>
      </c>
      <c r="B143" s="21" t="s">
        <v>41</v>
      </c>
      <c r="C143" s="21" t="s">
        <v>313</v>
      </c>
      <c r="D143" s="21" t="s">
        <v>314</v>
      </c>
      <c r="E143" s="21">
        <v>1996</v>
      </c>
      <c r="F143" s="28">
        <v>12</v>
      </c>
      <c r="G143" s="28">
        <v>12</v>
      </c>
      <c r="H143" s="22">
        <v>37987</v>
      </c>
      <c r="I143" s="28">
        <v>2005</v>
      </c>
      <c r="J143" s="28" t="s">
        <v>924</v>
      </c>
      <c r="K143" s="21"/>
      <c r="L143" s="21"/>
      <c r="M143" s="21" t="s">
        <v>236</v>
      </c>
      <c r="N143" s="23">
        <v>15</v>
      </c>
      <c r="O143" s="23">
        <f t="shared" si="7"/>
        <v>180</v>
      </c>
    </row>
    <row r="144" spans="1:16" x14ac:dyDescent="0.2">
      <c r="A144" s="21" t="s">
        <v>210</v>
      </c>
      <c r="B144" s="21" t="s">
        <v>41</v>
      </c>
      <c r="C144" s="21" t="s">
        <v>313</v>
      </c>
      <c r="D144" s="21" t="s">
        <v>314</v>
      </c>
      <c r="E144" s="21">
        <v>1997</v>
      </c>
      <c r="F144" s="28">
        <v>12</v>
      </c>
      <c r="G144" s="28">
        <v>12</v>
      </c>
      <c r="H144" s="22">
        <v>37591</v>
      </c>
      <c r="I144" s="28">
        <v>2007</v>
      </c>
      <c r="J144" s="28" t="s">
        <v>1234</v>
      </c>
      <c r="K144" s="21"/>
      <c r="L144" s="21"/>
      <c r="M144" s="21" t="s">
        <v>236</v>
      </c>
      <c r="N144" s="23">
        <v>15</v>
      </c>
      <c r="O144" s="23">
        <f t="shared" si="7"/>
        <v>180</v>
      </c>
    </row>
    <row r="145" spans="1:16" x14ac:dyDescent="0.2">
      <c r="A145" s="21" t="s">
        <v>210</v>
      </c>
      <c r="B145" s="21" t="s">
        <v>41</v>
      </c>
      <c r="C145" s="21" t="s">
        <v>313</v>
      </c>
      <c r="D145" s="21" t="s">
        <v>314</v>
      </c>
      <c r="E145" s="21">
        <v>2005</v>
      </c>
      <c r="F145" s="28">
        <v>12</v>
      </c>
      <c r="G145" s="28">
        <v>12</v>
      </c>
      <c r="H145" s="22">
        <v>39600</v>
      </c>
      <c r="I145" s="28">
        <v>2025</v>
      </c>
      <c r="J145" s="28" t="s">
        <v>1013</v>
      </c>
      <c r="K145" s="21"/>
      <c r="L145" s="21"/>
      <c r="M145" s="21" t="s">
        <v>1014</v>
      </c>
      <c r="N145" s="23">
        <v>26</v>
      </c>
      <c r="O145" s="23">
        <f t="shared" si="7"/>
        <v>312</v>
      </c>
    </row>
    <row r="146" spans="1:16" x14ac:dyDescent="0.2">
      <c r="A146" s="21" t="s">
        <v>210</v>
      </c>
      <c r="B146" s="21" t="s">
        <v>41</v>
      </c>
      <c r="C146" s="21" t="s">
        <v>313</v>
      </c>
      <c r="D146" s="21" t="s">
        <v>314</v>
      </c>
      <c r="E146" s="21">
        <v>2008</v>
      </c>
      <c r="F146" s="28">
        <v>12</v>
      </c>
      <c r="G146" s="28">
        <v>12</v>
      </c>
      <c r="H146" s="22">
        <v>39753</v>
      </c>
      <c r="I146" s="28">
        <v>2028</v>
      </c>
      <c r="J146" s="28" t="s">
        <v>1177</v>
      </c>
      <c r="K146" s="21"/>
      <c r="L146" s="21"/>
      <c r="M146" s="21" t="s">
        <v>1175</v>
      </c>
      <c r="N146" s="23">
        <v>17</v>
      </c>
      <c r="O146" s="23">
        <f t="shared" si="7"/>
        <v>204</v>
      </c>
      <c r="P146" s="5"/>
    </row>
    <row r="147" spans="1:16" x14ac:dyDescent="0.2">
      <c r="A147" s="21" t="s">
        <v>210</v>
      </c>
      <c r="B147" s="21" t="s">
        <v>41</v>
      </c>
      <c r="C147" s="21" t="s">
        <v>313</v>
      </c>
      <c r="D147" s="21" t="s">
        <v>314</v>
      </c>
      <c r="E147" s="21">
        <v>2009</v>
      </c>
      <c r="F147" s="28">
        <v>12</v>
      </c>
      <c r="G147" s="28">
        <v>12</v>
      </c>
      <c r="H147" s="22">
        <v>40848</v>
      </c>
      <c r="I147" s="28">
        <v>2029</v>
      </c>
      <c r="J147" s="28" t="s">
        <v>1264</v>
      </c>
      <c r="K147" s="21"/>
      <c r="L147" s="21"/>
      <c r="M147" s="21" t="s">
        <v>1175</v>
      </c>
      <c r="N147" s="23">
        <v>19</v>
      </c>
      <c r="O147" s="23">
        <f t="shared" si="7"/>
        <v>228</v>
      </c>
      <c r="P147" s="5"/>
    </row>
    <row r="148" spans="1:16" x14ac:dyDescent="0.2">
      <c r="A148" s="21" t="s">
        <v>210</v>
      </c>
      <c r="B148" s="21" t="s">
        <v>41</v>
      </c>
      <c r="C148" s="21" t="s">
        <v>313</v>
      </c>
      <c r="D148" s="21" t="s">
        <v>314</v>
      </c>
      <c r="E148" s="21">
        <v>2010</v>
      </c>
      <c r="F148" s="28">
        <v>12</v>
      </c>
      <c r="G148" s="28">
        <v>12</v>
      </c>
      <c r="H148" s="22">
        <v>41153</v>
      </c>
      <c r="I148" s="28">
        <v>2030</v>
      </c>
      <c r="J148" s="28" t="s">
        <v>1264</v>
      </c>
      <c r="K148" s="21"/>
      <c r="L148" s="21"/>
      <c r="M148" s="21" t="s">
        <v>1175</v>
      </c>
      <c r="N148" s="23">
        <v>24</v>
      </c>
      <c r="O148" s="23">
        <f t="shared" si="7"/>
        <v>288</v>
      </c>
      <c r="P148" s="5"/>
    </row>
    <row r="149" spans="1:16" x14ac:dyDescent="0.2">
      <c r="A149" s="21" t="s">
        <v>210</v>
      </c>
      <c r="B149" s="21" t="s">
        <v>61</v>
      </c>
      <c r="C149" s="21" t="s">
        <v>1272</v>
      </c>
      <c r="D149" s="21" t="s">
        <v>1273</v>
      </c>
      <c r="E149" s="21">
        <v>2009</v>
      </c>
      <c r="F149" s="28">
        <v>2</v>
      </c>
      <c r="G149" s="28">
        <v>2</v>
      </c>
      <c r="H149" s="22">
        <v>40848</v>
      </c>
      <c r="I149" s="28">
        <v>2020</v>
      </c>
      <c r="J149" s="28" t="s">
        <v>927</v>
      </c>
      <c r="K149" s="21"/>
      <c r="L149" s="21"/>
      <c r="M149" s="21" t="s">
        <v>1266</v>
      </c>
      <c r="N149" s="23">
        <v>15.5</v>
      </c>
      <c r="O149" s="23">
        <f t="shared" si="7"/>
        <v>31</v>
      </c>
      <c r="P149" s="5"/>
    </row>
    <row r="150" spans="1:16" x14ac:dyDescent="0.2">
      <c r="A150" s="21" t="s">
        <v>210</v>
      </c>
      <c r="B150" s="21" t="s">
        <v>61</v>
      </c>
      <c r="C150" s="21" t="s">
        <v>1186</v>
      </c>
      <c r="D150" s="21" t="s">
        <v>1183</v>
      </c>
      <c r="E150" s="21">
        <v>2009</v>
      </c>
      <c r="F150" s="28">
        <v>6</v>
      </c>
      <c r="G150" s="28">
        <v>6</v>
      </c>
      <c r="H150" s="22">
        <v>40575</v>
      </c>
      <c r="I150" s="28">
        <v>2019</v>
      </c>
      <c r="J150" s="28" t="s">
        <v>885</v>
      </c>
      <c r="K150" s="21" t="s">
        <v>1187</v>
      </c>
      <c r="L150" s="21"/>
      <c r="M150" s="21" t="s">
        <v>1184</v>
      </c>
      <c r="N150" s="23">
        <v>16</v>
      </c>
      <c r="O150" s="23">
        <f t="shared" si="7"/>
        <v>96</v>
      </c>
      <c r="P150" s="5"/>
    </row>
    <row r="151" spans="1:16" x14ac:dyDescent="0.2">
      <c r="A151" s="21" t="s">
        <v>210</v>
      </c>
      <c r="B151" s="21" t="s">
        <v>61</v>
      </c>
      <c r="C151" s="21" t="s">
        <v>317</v>
      </c>
      <c r="D151" s="21" t="s">
        <v>1053</v>
      </c>
      <c r="E151" s="21">
        <v>2007</v>
      </c>
      <c r="F151" s="28">
        <v>3</v>
      </c>
      <c r="G151" s="28">
        <v>3</v>
      </c>
      <c r="H151" s="22">
        <v>39904</v>
      </c>
      <c r="I151" s="28">
        <v>2019</v>
      </c>
      <c r="J151" s="28" t="s">
        <v>887</v>
      </c>
      <c r="K151" s="21"/>
      <c r="L151" s="21"/>
      <c r="M151" s="21" t="s">
        <v>1048</v>
      </c>
      <c r="N151" s="23">
        <v>29</v>
      </c>
      <c r="O151" s="23">
        <f t="shared" si="7"/>
        <v>87</v>
      </c>
      <c r="P151" s="5"/>
    </row>
    <row r="152" spans="1:16" x14ac:dyDescent="0.2">
      <c r="A152" s="21" t="s">
        <v>210</v>
      </c>
      <c r="B152" s="21" t="s">
        <v>61</v>
      </c>
      <c r="C152" s="21" t="s">
        <v>317</v>
      </c>
      <c r="D152" s="21" t="s">
        <v>1240</v>
      </c>
      <c r="E152" s="21">
        <v>2008</v>
      </c>
      <c r="F152" s="28">
        <v>6</v>
      </c>
      <c r="G152" s="28">
        <v>6</v>
      </c>
      <c r="H152" s="22">
        <v>40695</v>
      </c>
      <c r="I152" s="28">
        <v>2020</v>
      </c>
      <c r="J152" s="28" t="s">
        <v>1241</v>
      </c>
      <c r="K152" s="21"/>
      <c r="L152" s="21"/>
      <c r="M152" s="21" t="s">
        <v>1048</v>
      </c>
      <c r="N152" s="23">
        <v>20</v>
      </c>
      <c r="O152" s="23">
        <f t="shared" si="7"/>
        <v>120</v>
      </c>
      <c r="P152" s="5"/>
    </row>
    <row r="153" spans="1:16" x14ac:dyDescent="0.2">
      <c r="A153" s="21" t="s">
        <v>210</v>
      </c>
      <c r="B153" s="21" t="s">
        <v>61</v>
      </c>
      <c r="C153" s="21" t="s">
        <v>1052</v>
      </c>
      <c r="D153" s="21" t="s">
        <v>1051</v>
      </c>
      <c r="E153" s="21">
        <v>2007</v>
      </c>
      <c r="F153" s="28">
        <v>6</v>
      </c>
      <c r="G153" s="28">
        <v>6</v>
      </c>
      <c r="H153" s="22">
        <v>39904</v>
      </c>
      <c r="I153" s="28">
        <v>2017</v>
      </c>
      <c r="J153" s="28" t="s">
        <v>928</v>
      </c>
      <c r="K153" s="21"/>
      <c r="L153" s="21"/>
      <c r="M153" s="21" t="s">
        <v>1045</v>
      </c>
      <c r="N153" s="23">
        <v>11</v>
      </c>
      <c r="O153" s="23">
        <f t="shared" si="7"/>
        <v>66</v>
      </c>
      <c r="P153" s="5"/>
    </row>
    <row r="154" spans="1:16" x14ac:dyDescent="0.2">
      <c r="A154" s="21" t="s">
        <v>210</v>
      </c>
      <c r="B154" s="21" t="s">
        <v>61</v>
      </c>
      <c r="C154" s="21" t="s">
        <v>1052</v>
      </c>
      <c r="D154" s="21" t="s">
        <v>1344</v>
      </c>
      <c r="E154" s="21">
        <v>2009</v>
      </c>
      <c r="F154" s="28">
        <v>6</v>
      </c>
      <c r="G154" s="28">
        <v>6</v>
      </c>
      <c r="H154" s="22">
        <v>41183</v>
      </c>
      <c r="I154" s="28">
        <v>2020</v>
      </c>
      <c r="J154" s="28" t="s">
        <v>858</v>
      </c>
      <c r="K154" s="21"/>
      <c r="L154" s="21"/>
      <c r="M154" s="21" t="s">
        <v>1055</v>
      </c>
      <c r="N154" s="23">
        <v>13.5</v>
      </c>
      <c r="O154" s="23">
        <f t="shared" si="7"/>
        <v>81</v>
      </c>
      <c r="P154" s="5"/>
    </row>
    <row r="155" spans="1:16" x14ac:dyDescent="0.2">
      <c r="A155" s="21" t="s">
        <v>210</v>
      </c>
      <c r="B155" s="21" t="s">
        <v>61</v>
      </c>
      <c r="C155" s="21" t="s">
        <v>1236</v>
      </c>
      <c r="D155" s="21" t="s">
        <v>1250</v>
      </c>
      <c r="E155" s="21">
        <v>2006</v>
      </c>
      <c r="F155" s="28">
        <v>1</v>
      </c>
      <c r="G155" s="28">
        <v>1</v>
      </c>
      <c r="H155" s="22">
        <v>40634</v>
      </c>
      <c r="I155" s="28">
        <v>2016</v>
      </c>
      <c r="J155" s="28" t="s">
        <v>888</v>
      </c>
      <c r="K155" s="21"/>
      <c r="L155" s="21"/>
      <c r="M155" s="21" t="s">
        <v>1251</v>
      </c>
      <c r="N155" s="23">
        <v>20</v>
      </c>
      <c r="O155" s="23">
        <f t="shared" si="7"/>
        <v>20</v>
      </c>
      <c r="P155" s="5"/>
    </row>
    <row r="156" spans="1:16" x14ac:dyDescent="0.2">
      <c r="A156" s="21" t="s">
        <v>210</v>
      </c>
      <c r="B156" s="21" t="s">
        <v>61</v>
      </c>
      <c r="C156" s="21" t="s">
        <v>1236</v>
      </c>
      <c r="D156" s="21" t="s">
        <v>1237</v>
      </c>
      <c r="E156" s="21">
        <v>2009</v>
      </c>
      <c r="F156" s="28">
        <v>6</v>
      </c>
      <c r="G156" s="28">
        <v>6</v>
      </c>
      <c r="H156" s="22">
        <v>40695</v>
      </c>
      <c r="I156" s="28">
        <v>2019</v>
      </c>
      <c r="J156" s="28" t="s">
        <v>1238</v>
      </c>
      <c r="K156" s="21"/>
      <c r="L156" s="21"/>
      <c r="M156" s="21" t="s">
        <v>1239</v>
      </c>
      <c r="N156" s="23">
        <v>15</v>
      </c>
      <c r="O156" s="23">
        <f t="shared" si="7"/>
        <v>90</v>
      </c>
      <c r="P156" s="5"/>
    </row>
    <row r="157" spans="1:16" x14ac:dyDescent="0.2">
      <c r="A157" s="21" t="s">
        <v>210</v>
      </c>
      <c r="B157" s="21" t="s">
        <v>61</v>
      </c>
      <c r="C157" s="21" t="s">
        <v>1055</v>
      </c>
      <c r="D157" s="21" t="s">
        <v>1054</v>
      </c>
      <c r="E157" s="21">
        <v>2005</v>
      </c>
      <c r="F157" s="28">
        <v>6</v>
      </c>
      <c r="G157" s="28">
        <v>6</v>
      </c>
      <c r="H157" s="22">
        <v>39904</v>
      </c>
      <c r="I157" s="28">
        <v>2019</v>
      </c>
      <c r="J157" s="28" t="s">
        <v>929</v>
      </c>
      <c r="K157" s="21"/>
      <c r="L157" s="21"/>
      <c r="M157" s="21" t="s">
        <v>1055</v>
      </c>
      <c r="N157" s="23">
        <v>16</v>
      </c>
      <c r="O157" s="23">
        <f t="shared" si="7"/>
        <v>96</v>
      </c>
      <c r="P157" s="5"/>
    </row>
    <row r="158" spans="1:16" x14ac:dyDescent="0.2">
      <c r="A158" s="21" t="s">
        <v>210</v>
      </c>
      <c r="B158" s="21" t="s">
        <v>61</v>
      </c>
      <c r="C158" s="21" t="s">
        <v>1055</v>
      </c>
      <c r="D158" s="21" t="s">
        <v>792</v>
      </c>
      <c r="E158" s="21">
        <v>2003</v>
      </c>
      <c r="F158" s="28">
        <v>14</v>
      </c>
      <c r="G158" s="28">
        <v>15</v>
      </c>
      <c r="H158" s="22">
        <v>38534</v>
      </c>
      <c r="I158" s="28">
        <v>2015</v>
      </c>
      <c r="J158" s="28" t="s">
        <v>925</v>
      </c>
      <c r="K158" s="21" t="s">
        <v>1153</v>
      </c>
      <c r="L158" s="21"/>
      <c r="M158" s="21" t="s">
        <v>236</v>
      </c>
      <c r="N158" s="23">
        <v>12.75</v>
      </c>
      <c r="O158" s="23">
        <f t="shared" si="7"/>
        <v>178.5</v>
      </c>
    </row>
    <row r="159" spans="1:16" x14ac:dyDescent="0.2">
      <c r="A159" s="21" t="s">
        <v>210</v>
      </c>
      <c r="B159" s="21" t="s">
        <v>61</v>
      </c>
      <c r="C159" s="21" t="s">
        <v>1055</v>
      </c>
      <c r="D159" s="21" t="s">
        <v>1235</v>
      </c>
      <c r="E159" s="21">
        <v>2009</v>
      </c>
      <c r="F159" s="28">
        <v>6</v>
      </c>
      <c r="G159" s="28">
        <v>6</v>
      </c>
      <c r="H159" s="22">
        <v>40695</v>
      </c>
      <c r="I159" s="28">
        <v>2016</v>
      </c>
      <c r="J159" s="28" t="s">
        <v>883</v>
      </c>
      <c r="K159" s="21"/>
      <c r="L159" s="21"/>
      <c r="M159" s="21" t="s">
        <v>1055</v>
      </c>
      <c r="N159" s="23">
        <v>23</v>
      </c>
      <c r="O159" s="23">
        <f t="shared" si="7"/>
        <v>138</v>
      </c>
      <c r="P159" s="5"/>
    </row>
    <row r="160" spans="1:16" x14ac:dyDescent="0.2">
      <c r="A160" s="21" t="s">
        <v>210</v>
      </c>
      <c r="B160" s="21" t="s">
        <v>61</v>
      </c>
      <c r="C160" s="21" t="s">
        <v>1343</v>
      </c>
      <c r="D160" s="21" t="s">
        <v>1344</v>
      </c>
      <c r="E160" s="21">
        <v>2009</v>
      </c>
      <c r="F160" s="28">
        <v>3</v>
      </c>
      <c r="G160" s="28">
        <v>3</v>
      </c>
      <c r="H160" s="22">
        <v>41183</v>
      </c>
      <c r="I160" s="28">
        <v>2029</v>
      </c>
      <c r="J160" s="28" t="s">
        <v>858</v>
      </c>
      <c r="K160" s="21"/>
      <c r="L160" s="21" t="s">
        <v>1345</v>
      </c>
      <c r="M160" s="21" t="s">
        <v>1055</v>
      </c>
      <c r="N160" s="23">
        <v>28</v>
      </c>
      <c r="O160" s="23">
        <f t="shared" ref="O160" si="8">F160*N160</f>
        <v>84</v>
      </c>
      <c r="P160" s="5"/>
    </row>
    <row r="161" spans="1:16" x14ac:dyDescent="0.2">
      <c r="A161" s="21" t="s">
        <v>210</v>
      </c>
      <c r="B161" s="21" t="s">
        <v>61</v>
      </c>
      <c r="C161" s="21" t="s">
        <v>1343</v>
      </c>
      <c r="D161" s="21" t="s">
        <v>1344</v>
      </c>
      <c r="E161" s="21">
        <v>2009</v>
      </c>
      <c r="F161" s="28">
        <v>3</v>
      </c>
      <c r="G161" s="28">
        <v>3</v>
      </c>
      <c r="H161" s="22">
        <v>41183</v>
      </c>
      <c r="I161" s="28">
        <v>2025</v>
      </c>
      <c r="J161" s="28" t="s">
        <v>858</v>
      </c>
      <c r="K161" s="21"/>
      <c r="L161" s="21" t="s">
        <v>1346</v>
      </c>
      <c r="M161" s="21" t="s">
        <v>1055</v>
      </c>
      <c r="N161" s="23">
        <v>28</v>
      </c>
      <c r="O161" s="23">
        <f t="shared" ref="O161" si="9">F161*N161</f>
        <v>84</v>
      </c>
      <c r="P161" s="5"/>
    </row>
    <row r="162" spans="1:16" x14ac:dyDescent="0.2">
      <c r="A162" s="21" t="s">
        <v>210</v>
      </c>
      <c r="B162" s="21" t="s">
        <v>61</v>
      </c>
      <c r="C162" s="21" t="s">
        <v>1045</v>
      </c>
      <c r="D162" s="21" t="s">
        <v>1242</v>
      </c>
      <c r="E162" s="21">
        <v>2009</v>
      </c>
      <c r="F162" s="28">
        <v>6</v>
      </c>
      <c r="G162" s="28">
        <v>6</v>
      </c>
      <c r="H162" s="22">
        <v>37043</v>
      </c>
      <c r="I162" s="28">
        <v>2019</v>
      </c>
      <c r="J162" s="28" t="s">
        <v>1151</v>
      </c>
      <c r="K162" s="21"/>
      <c r="L162" s="21"/>
      <c r="M162" s="21" t="s">
        <v>1045</v>
      </c>
      <c r="N162" s="23">
        <v>17.5</v>
      </c>
      <c r="O162" s="23">
        <f t="shared" si="7"/>
        <v>105</v>
      </c>
      <c r="P162" s="5"/>
    </row>
    <row r="163" spans="1:16" x14ac:dyDescent="0.2">
      <c r="A163" s="21" t="s">
        <v>210</v>
      </c>
      <c r="B163" s="21" t="s">
        <v>61</v>
      </c>
      <c r="C163" s="21" t="s">
        <v>1056</v>
      </c>
      <c r="D163" s="21" t="s">
        <v>1057</v>
      </c>
      <c r="E163" s="21">
        <v>2006</v>
      </c>
      <c r="F163" s="28">
        <v>3</v>
      </c>
      <c r="G163" s="28">
        <v>3</v>
      </c>
      <c r="H163" s="22">
        <v>39904</v>
      </c>
      <c r="I163" s="28">
        <v>2019</v>
      </c>
      <c r="J163" s="28" t="s">
        <v>886</v>
      </c>
      <c r="K163" s="21"/>
      <c r="L163" s="21"/>
      <c r="M163" s="21" t="s">
        <v>1056</v>
      </c>
      <c r="N163" s="23">
        <v>24</v>
      </c>
      <c r="O163" s="23">
        <f t="shared" si="7"/>
        <v>72</v>
      </c>
      <c r="P163" s="5"/>
    </row>
    <row r="164" spans="1:16" x14ac:dyDescent="0.2">
      <c r="A164" s="21" t="s">
        <v>210</v>
      </c>
      <c r="B164" s="21" t="s">
        <v>61</v>
      </c>
      <c r="C164" s="21" t="s">
        <v>1243</v>
      </c>
      <c r="D164" s="21" t="s">
        <v>1237</v>
      </c>
      <c r="E164" s="21">
        <v>2009</v>
      </c>
      <c r="F164" s="28">
        <v>3</v>
      </c>
      <c r="G164" s="28">
        <v>3</v>
      </c>
      <c r="H164" s="22">
        <v>40695</v>
      </c>
      <c r="I164" s="28">
        <v>2025</v>
      </c>
      <c r="J164" s="28" t="s">
        <v>1244</v>
      </c>
      <c r="K164" s="21"/>
      <c r="L164" s="21"/>
      <c r="M164" s="21" t="s">
        <v>1056</v>
      </c>
      <c r="N164" s="23">
        <v>35</v>
      </c>
      <c r="O164" s="23">
        <f t="shared" si="7"/>
        <v>105</v>
      </c>
      <c r="P164" s="5"/>
    </row>
    <row r="165" spans="1:16" x14ac:dyDescent="0.2">
      <c r="A165" s="21" t="s">
        <v>210</v>
      </c>
      <c r="B165" s="21" t="s">
        <v>61</v>
      </c>
      <c r="C165" s="21" t="s">
        <v>329</v>
      </c>
      <c r="D165" s="21" t="s">
        <v>1235</v>
      </c>
      <c r="E165" s="21">
        <v>2008</v>
      </c>
      <c r="F165" s="28">
        <v>6</v>
      </c>
      <c r="G165" s="28">
        <v>6</v>
      </c>
      <c r="H165" s="22">
        <v>40695</v>
      </c>
      <c r="I165" s="28">
        <v>2019</v>
      </c>
      <c r="J165" s="28" t="s">
        <v>926</v>
      </c>
      <c r="K165" s="21"/>
      <c r="L165" s="21"/>
      <c r="M165" s="21" t="s">
        <v>1055</v>
      </c>
      <c r="N165" s="23">
        <v>25</v>
      </c>
      <c r="O165" s="23">
        <f t="shared" si="7"/>
        <v>150</v>
      </c>
      <c r="P165" s="5"/>
    </row>
    <row r="166" spans="1:16" x14ac:dyDescent="0.2">
      <c r="A166" s="21" t="s">
        <v>210</v>
      </c>
      <c r="B166" s="21" t="s">
        <v>61</v>
      </c>
      <c r="C166" s="21" t="s">
        <v>334</v>
      </c>
      <c r="D166" s="21" t="s">
        <v>1276</v>
      </c>
      <c r="E166" s="21">
        <v>2008</v>
      </c>
      <c r="F166" s="28">
        <v>2</v>
      </c>
      <c r="G166" s="28">
        <v>2</v>
      </c>
      <c r="H166" s="22">
        <v>40848</v>
      </c>
      <c r="I166" s="28">
        <v>2020</v>
      </c>
      <c r="J166" s="28" t="s">
        <v>887</v>
      </c>
      <c r="K166" s="21"/>
      <c r="L166" s="21" t="s">
        <v>1271</v>
      </c>
      <c r="M166" s="21" t="s">
        <v>1266</v>
      </c>
      <c r="N166" s="23">
        <v>17</v>
      </c>
      <c r="O166" s="23">
        <f t="shared" si="7"/>
        <v>34</v>
      </c>
    </row>
    <row r="167" spans="1:16" x14ac:dyDescent="0.2">
      <c r="A167" s="21" t="s">
        <v>210</v>
      </c>
      <c r="B167" s="21" t="s">
        <v>61</v>
      </c>
      <c r="C167" s="21" t="s">
        <v>334</v>
      </c>
      <c r="D167" s="21" t="s">
        <v>1191</v>
      </c>
      <c r="E167" s="21">
        <v>2005</v>
      </c>
      <c r="F167" s="28">
        <v>1</v>
      </c>
      <c r="G167" s="28">
        <v>1</v>
      </c>
      <c r="H167" s="22">
        <v>40575</v>
      </c>
      <c r="I167" s="28">
        <v>2025</v>
      </c>
      <c r="J167" s="28" t="s">
        <v>927</v>
      </c>
      <c r="K167" s="21" t="s">
        <v>1192</v>
      </c>
      <c r="L167" s="21"/>
      <c r="M167" s="21" t="s">
        <v>1060</v>
      </c>
      <c r="N167" s="23">
        <v>50</v>
      </c>
      <c r="O167" s="23">
        <f t="shared" si="7"/>
        <v>50</v>
      </c>
    </row>
    <row r="168" spans="1:16" x14ac:dyDescent="0.2">
      <c r="A168" s="21" t="s">
        <v>210</v>
      </c>
      <c r="B168" s="21" t="s">
        <v>61</v>
      </c>
      <c r="C168" s="21" t="s">
        <v>334</v>
      </c>
      <c r="D168" s="21" t="s">
        <v>1191</v>
      </c>
      <c r="E168" s="21">
        <v>2008</v>
      </c>
      <c r="F168" s="28">
        <v>1</v>
      </c>
      <c r="G168" s="28">
        <v>1</v>
      </c>
      <c r="H168" s="22">
        <v>40575</v>
      </c>
      <c r="I168" s="28">
        <v>2025</v>
      </c>
      <c r="J168" s="28" t="s">
        <v>927</v>
      </c>
      <c r="K168" s="21" t="s">
        <v>1193</v>
      </c>
      <c r="L168" s="21"/>
      <c r="M168" s="21" t="s">
        <v>1060</v>
      </c>
      <c r="N168" s="23">
        <v>28</v>
      </c>
      <c r="O168" s="23">
        <f t="shared" si="7"/>
        <v>28</v>
      </c>
    </row>
    <row r="169" spans="1:16" x14ac:dyDescent="0.2">
      <c r="A169" s="21" t="s">
        <v>210</v>
      </c>
      <c r="B169" s="21" t="s">
        <v>61</v>
      </c>
      <c r="C169" s="21" t="s">
        <v>1315</v>
      </c>
      <c r="D169" s="21" t="s">
        <v>1316</v>
      </c>
      <c r="E169" s="21">
        <v>2009</v>
      </c>
      <c r="F169" s="28">
        <v>3</v>
      </c>
      <c r="G169" s="28">
        <v>3</v>
      </c>
      <c r="H169" s="22">
        <v>41153</v>
      </c>
      <c r="I169" s="28">
        <v>2020</v>
      </c>
      <c r="J169" s="28" t="s">
        <v>856</v>
      </c>
      <c r="K169" s="21"/>
      <c r="L169" s="21"/>
      <c r="M169" s="21" t="s">
        <v>51</v>
      </c>
      <c r="N169" s="23">
        <v>9.9</v>
      </c>
      <c r="O169" s="23">
        <f t="shared" ref="O169:O204" si="10">F169*N169</f>
        <v>29.700000000000003</v>
      </c>
      <c r="P169" s="5"/>
    </row>
    <row r="170" spans="1:16" x14ac:dyDescent="0.2">
      <c r="A170" s="21" t="s">
        <v>210</v>
      </c>
      <c r="B170" s="21" t="s">
        <v>61</v>
      </c>
      <c r="C170" s="21" t="s">
        <v>1274</v>
      </c>
      <c r="D170" s="21" t="s">
        <v>1273</v>
      </c>
      <c r="E170" s="21">
        <v>2008</v>
      </c>
      <c r="F170" s="28">
        <v>2</v>
      </c>
      <c r="G170" s="28">
        <v>2</v>
      </c>
      <c r="H170" s="22">
        <v>40848</v>
      </c>
      <c r="I170" s="28">
        <v>2020</v>
      </c>
      <c r="J170" s="28" t="s">
        <v>886</v>
      </c>
      <c r="K170" s="21"/>
      <c r="L170" s="21" t="s">
        <v>1275</v>
      </c>
      <c r="M170" s="21" t="s">
        <v>1266</v>
      </c>
      <c r="N170" s="23">
        <v>13</v>
      </c>
      <c r="O170" s="23">
        <f t="shared" si="10"/>
        <v>26</v>
      </c>
    </row>
    <row r="171" spans="1:16" x14ac:dyDescent="0.2">
      <c r="A171" s="21" t="s">
        <v>210</v>
      </c>
      <c r="B171" s="21" t="s">
        <v>61</v>
      </c>
      <c r="C171" s="21" t="s">
        <v>339</v>
      </c>
      <c r="D171" s="21" t="s">
        <v>340</v>
      </c>
      <c r="E171" s="21">
        <v>1996</v>
      </c>
      <c r="F171" s="28">
        <v>4</v>
      </c>
      <c r="G171" s="28">
        <v>6</v>
      </c>
      <c r="H171" s="22">
        <v>36251</v>
      </c>
      <c r="I171" s="28">
        <v>2010</v>
      </c>
      <c r="J171" s="28" t="s">
        <v>888</v>
      </c>
      <c r="K171" s="21" t="s">
        <v>827</v>
      </c>
      <c r="L171" s="21"/>
      <c r="M171" s="21"/>
      <c r="N171" s="23">
        <v>16.769391896115142</v>
      </c>
      <c r="O171" s="23">
        <f t="shared" si="10"/>
        <v>67.077567584460567</v>
      </c>
    </row>
    <row r="172" spans="1:16" x14ac:dyDescent="0.2">
      <c r="A172" s="21" t="s">
        <v>210</v>
      </c>
      <c r="B172" s="21" t="s">
        <v>61</v>
      </c>
      <c r="C172" s="21" t="s">
        <v>1188</v>
      </c>
      <c r="D172" s="21" t="s">
        <v>1189</v>
      </c>
      <c r="E172" s="21">
        <v>2007</v>
      </c>
      <c r="F172" s="28">
        <v>3</v>
      </c>
      <c r="G172" s="28">
        <v>3</v>
      </c>
      <c r="H172" s="22">
        <v>40575</v>
      </c>
      <c r="I172" s="28">
        <v>2017</v>
      </c>
      <c r="J172" s="28" t="s">
        <v>884</v>
      </c>
      <c r="K172" s="21"/>
      <c r="L172" s="21"/>
      <c r="M172" s="21" t="s">
        <v>1190</v>
      </c>
      <c r="N172" s="23">
        <v>22.5</v>
      </c>
      <c r="O172" s="23">
        <f t="shared" si="10"/>
        <v>67.5</v>
      </c>
      <c r="P172" s="5"/>
    </row>
    <row r="173" spans="1:16" x14ac:dyDescent="0.2">
      <c r="A173" s="21" t="s">
        <v>210</v>
      </c>
      <c r="B173" s="21" t="s">
        <v>61</v>
      </c>
      <c r="C173" s="21" t="s">
        <v>1188</v>
      </c>
      <c r="D173" s="21" t="s">
        <v>1189</v>
      </c>
      <c r="E173" s="21">
        <v>2008</v>
      </c>
      <c r="F173" s="28">
        <v>3</v>
      </c>
      <c r="G173" s="28">
        <v>3</v>
      </c>
      <c r="H173" s="22">
        <v>40575</v>
      </c>
      <c r="I173" s="28">
        <v>2017</v>
      </c>
      <c r="J173" s="28" t="s">
        <v>884</v>
      </c>
      <c r="K173" s="21"/>
      <c r="L173" s="21"/>
      <c r="M173" s="21" t="s">
        <v>1190</v>
      </c>
      <c r="N173" s="23">
        <v>22.5</v>
      </c>
      <c r="O173" s="23">
        <f t="shared" si="10"/>
        <v>67.5</v>
      </c>
      <c r="P173" s="5"/>
    </row>
    <row r="174" spans="1:16" x14ac:dyDescent="0.2">
      <c r="A174" s="21" t="s">
        <v>210</v>
      </c>
      <c r="B174" s="21" t="s">
        <v>100</v>
      </c>
      <c r="C174" s="21" t="s">
        <v>1258</v>
      </c>
      <c r="D174" s="21" t="s">
        <v>1259</v>
      </c>
      <c r="E174" s="21">
        <v>2009</v>
      </c>
      <c r="F174" s="28">
        <v>5</v>
      </c>
      <c r="G174" s="28">
        <v>6</v>
      </c>
      <c r="H174" s="22">
        <v>40725</v>
      </c>
      <c r="I174" s="28">
        <v>2014</v>
      </c>
      <c r="J174" s="28" t="s">
        <v>959</v>
      </c>
      <c r="K174" s="21"/>
      <c r="L174" s="21"/>
      <c r="M174" s="21" t="s">
        <v>1260</v>
      </c>
      <c r="N174" s="23">
        <v>6.5</v>
      </c>
      <c r="O174" s="23">
        <f t="shared" si="10"/>
        <v>32.5</v>
      </c>
      <c r="P174" s="5"/>
    </row>
    <row r="175" spans="1:16" x14ac:dyDescent="0.2">
      <c r="A175" s="21" t="s">
        <v>210</v>
      </c>
      <c r="B175" s="21" t="s">
        <v>357</v>
      </c>
      <c r="C175" s="21" t="s">
        <v>1207</v>
      </c>
      <c r="D175" s="21" t="s">
        <v>1208</v>
      </c>
      <c r="E175" s="21">
        <v>2008</v>
      </c>
      <c r="F175" s="28">
        <v>6</v>
      </c>
      <c r="G175" s="28">
        <v>6</v>
      </c>
      <c r="H175" s="22">
        <v>40634</v>
      </c>
      <c r="I175" s="28">
        <v>2015</v>
      </c>
      <c r="J175" s="28" t="s">
        <v>1209</v>
      </c>
      <c r="K175" s="21"/>
      <c r="L175" s="21"/>
      <c r="M175" s="21" t="s">
        <v>51</v>
      </c>
      <c r="N175" s="23">
        <v>3.5</v>
      </c>
      <c r="O175" s="23">
        <f t="shared" si="10"/>
        <v>21</v>
      </c>
    </row>
    <row r="176" spans="1:16" x14ac:dyDescent="0.2">
      <c r="A176" s="21" t="s">
        <v>210</v>
      </c>
      <c r="B176" s="21" t="s">
        <v>357</v>
      </c>
      <c r="C176" s="21" t="s">
        <v>362</v>
      </c>
      <c r="D176" s="21" t="s">
        <v>1137</v>
      </c>
      <c r="E176" s="21">
        <v>2007</v>
      </c>
      <c r="F176" s="28">
        <v>8</v>
      </c>
      <c r="G176" s="28">
        <v>12</v>
      </c>
      <c r="H176" s="22">
        <v>40422</v>
      </c>
      <c r="I176" s="28">
        <v>2015</v>
      </c>
      <c r="J176" s="28" t="s">
        <v>1281</v>
      </c>
      <c r="K176" s="21"/>
      <c r="L176" s="21"/>
      <c r="M176" s="21" t="s">
        <v>1138</v>
      </c>
      <c r="N176" s="23">
        <v>2.4900000000000002</v>
      </c>
      <c r="O176" s="23">
        <f t="shared" si="10"/>
        <v>19.920000000000002</v>
      </c>
      <c r="P176" s="5"/>
    </row>
    <row r="177" spans="1:16" x14ac:dyDescent="0.2">
      <c r="A177" s="21" t="s">
        <v>210</v>
      </c>
      <c r="B177" s="21" t="s">
        <v>357</v>
      </c>
      <c r="C177" s="21" t="s">
        <v>1206</v>
      </c>
      <c r="D177" s="21" t="s">
        <v>1182</v>
      </c>
      <c r="E177" s="21">
        <v>2007</v>
      </c>
      <c r="F177" s="28">
        <v>6</v>
      </c>
      <c r="G177" s="28">
        <v>6</v>
      </c>
      <c r="H177" s="22">
        <v>40634</v>
      </c>
      <c r="I177" s="28">
        <v>2015</v>
      </c>
      <c r="J177" s="28" t="s">
        <v>1099</v>
      </c>
      <c r="K177" s="21"/>
      <c r="L177" s="21"/>
      <c r="M177" s="21" t="s">
        <v>1100</v>
      </c>
      <c r="N177" s="23">
        <v>6</v>
      </c>
      <c r="O177" s="23">
        <f t="shared" si="10"/>
        <v>36</v>
      </c>
      <c r="P177" s="5"/>
    </row>
    <row r="178" spans="1:16" x14ac:dyDescent="0.2">
      <c r="A178" s="21" t="s">
        <v>210</v>
      </c>
      <c r="B178" s="21" t="s">
        <v>357</v>
      </c>
      <c r="C178" s="21" t="s">
        <v>1110</v>
      </c>
      <c r="D178" s="21" t="s">
        <v>1108</v>
      </c>
      <c r="E178" s="21">
        <v>2007</v>
      </c>
      <c r="F178" s="28">
        <v>3</v>
      </c>
      <c r="G178" s="28">
        <v>3</v>
      </c>
      <c r="H178" s="22">
        <v>40238</v>
      </c>
      <c r="I178" s="28">
        <v>2015</v>
      </c>
      <c r="J178" s="28" t="s">
        <v>1112</v>
      </c>
      <c r="K178" s="21"/>
      <c r="L178" s="21"/>
      <c r="M178" s="21" t="s">
        <v>1113</v>
      </c>
      <c r="N178" s="23">
        <v>8</v>
      </c>
      <c r="O178" s="23">
        <f t="shared" si="10"/>
        <v>24</v>
      </c>
      <c r="P178" s="5"/>
    </row>
    <row r="179" spans="1:16" x14ac:dyDescent="0.2">
      <c r="A179" s="21" t="s">
        <v>210</v>
      </c>
      <c r="B179" s="21" t="s">
        <v>357</v>
      </c>
      <c r="C179" s="21" t="s">
        <v>1252</v>
      </c>
      <c r="D179" s="21"/>
      <c r="E179" s="21">
        <v>2008</v>
      </c>
      <c r="F179" s="28">
        <v>1</v>
      </c>
      <c r="G179" s="28">
        <v>1</v>
      </c>
      <c r="H179" s="22">
        <v>40756</v>
      </c>
      <c r="I179" s="28">
        <v>2018</v>
      </c>
      <c r="J179" s="28" t="s">
        <v>910</v>
      </c>
      <c r="K179" s="21"/>
      <c r="L179" s="21"/>
      <c r="M179" s="21" t="s">
        <v>989</v>
      </c>
      <c r="N179" s="23">
        <v>10</v>
      </c>
      <c r="O179" s="23">
        <f t="shared" si="10"/>
        <v>10</v>
      </c>
      <c r="P179" s="5"/>
    </row>
    <row r="180" spans="1:16" x14ac:dyDescent="0.2">
      <c r="A180" s="21" t="s">
        <v>210</v>
      </c>
      <c r="B180" s="21" t="s">
        <v>357</v>
      </c>
      <c r="C180" s="21" t="s">
        <v>1181</v>
      </c>
      <c r="D180" s="21" t="s">
        <v>1182</v>
      </c>
      <c r="E180" s="21">
        <v>2007</v>
      </c>
      <c r="F180" s="28">
        <v>4</v>
      </c>
      <c r="G180" s="28">
        <v>6</v>
      </c>
      <c r="H180" s="22">
        <v>40575</v>
      </c>
      <c r="I180" s="28">
        <v>2017</v>
      </c>
      <c r="J180" s="28" t="s">
        <v>1204</v>
      </c>
      <c r="K180" s="21"/>
      <c r="L180" s="21"/>
      <c r="M180" s="21" t="s">
        <v>1100</v>
      </c>
      <c r="N180" s="23">
        <v>7.5</v>
      </c>
      <c r="O180" s="23">
        <f t="shared" si="10"/>
        <v>30</v>
      </c>
    </row>
    <row r="181" spans="1:16" x14ac:dyDescent="0.2">
      <c r="A181" s="21" t="s">
        <v>210</v>
      </c>
      <c r="B181" s="21" t="s">
        <v>128</v>
      </c>
      <c r="C181" s="21" t="s">
        <v>172</v>
      </c>
      <c r="D181" s="21" t="s">
        <v>153</v>
      </c>
      <c r="E181" s="21">
        <v>1999</v>
      </c>
      <c r="F181" s="28">
        <v>2</v>
      </c>
      <c r="G181" s="28">
        <v>3</v>
      </c>
      <c r="H181" s="22">
        <v>37846</v>
      </c>
      <c r="I181" s="28">
        <v>2010</v>
      </c>
      <c r="J181" s="28" t="s">
        <v>897</v>
      </c>
      <c r="K181" s="21" t="s">
        <v>175</v>
      </c>
      <c r="L181" s="21"/>
      <c r="M181" s="21" t="s">
        <v>172</v>
      </c>
      <c r="N181" s="23">
        <v>11.12</v>
      </c>
      <c r="O181" s="23">
        <f t="shared" si="10"/>
        <v>22.24</v>
      </c>
      <c r="P181" s="5"/>
    </row>
    <row r="182" spans="1:16" x14ac:dyDescent="0.2">
      <c r="A182" s="21" t="s">
        <v>210</v>
      </c>
      <c r="B182" s="21" t="s">
        <v>391</v>
      </c>
      <c r="C182" s="21" t="s">
        <v>391</v>
      </c>
      <c r="D182" s="21" t="s">
        <v>392</v>
      </c>
      <c r="E182" s="21">
        <v>1983</v>
      </c>
      <c r="F182" s="28">
        <v>1</v>
      </c>
      <c r="G182" s="28">
        <v>1</v>
      </c>
      <c r="H182" s="22"/>
      <c r="I182" s="28">
        <v>2020</v>
      </c>
      <c r="J182" s="28"/>
      <c r="K182" s="21"/>
      <c r="L182" s="21"/>
      <c r="M182" s="21" t="s">
        <v>393</v>
      </c>
      <c r="N182" s="23">
        <v>7.6224508618705187</v>
      </c>
      <c r="O182" s="23">
        <f t="shared" si="10"/>
        <v>7.6224508618705187</v>
      </c>
      <c r="P182" s="5"/>
    </row>
    <row r="183" spans="1:16" x14ac:dyDescent="0.2">
      <c r="A183" s="21" t="s">
        <v>210</v>
      </c>
      <c r="B183" s="21" t="s">
        <v>1323</v>
      </c>
      <c r="C183" s="21" t="s">
        <v>1327</v>
      </c>
      <c r="D183" s="21" t="s">
        <v>1328</v>
      </c>
      <c r="E183" s="21">
        <v>2009</v>
      </c>
      <c r="F183" s="28">
        <v>3</v>
      </c>
      <c r="G183" s="28">
        <v>3</v>
      </c>
      <c r="H183" s="22">
        <v>41183</v>
      </c>
      <c r="I183" s="28">
        <v>2016</v>
      </c>
      <c r="J183" s="28" t="s">
        <v>878</v>
      </c>
      <c r="K183" s="21"/>
      <c r="L183" s="21"/>
      <c r="M183" s="21" t="s">
        <v>1326</v>
      </c>
      <c r="N183" s="23">
        <v>15</v>
      </c>
      <c r="O183" s="23">
        <f t="shared" si="10"/>
        <v>45</v>
      </c>
      <c r="P183" s="5"/>
    </row>
    <row r="184" spans="1:16" x14ac:dyDescent="0.2">
      <c r="A184" s="21" t="s">
        <v>210</v>
      </c>
      <c r="B184" s="21" t="s">
        <v>1323</v>
      </c>
      <c r="C184" s="21" t="s">
        <v>1334</v>
      </c>
      <c r="D184" s="21" t="s">
        <v>1335</v>
      </c>
      <c r="E184" s="21">
        <v>2011</v>
      </c>
      <c r="F184" s="28">
        <v>6</v>
      </c>
      <c r="G184" s="28">
        <v>6</v>
      </c>
      <c r="H184" s="22">
        <v>41183</v>
      </c>
      <c r="I184" s="28">
        <v>2018</v>
      </c>
      <c r="J184" s="28" t="s">
        <v>878</v>
      </c>
      <c r="K184" s="21"/>
      <c r="L184" s="21"/>
      <c r="M184" s="21" t="s">
        <v>1336</v>
      </c>
      <c r="N184" s="23">
        <v>8</v>
      </c>
      <c r="O184" s="23">
        <f t="shared" ref="O184:O185" si="11">F184*N184</f>
        <v>48</v>
      </c>
      <c r="P184" s="5"/>
    </row>
    <row r="185" spans="1:16" x14ac:dyDescent="0.2">
      <c r="A185" s="21" t="s">
        <v>210</v>
      </c>
      <c r="B185" s="21" t="s">
        <v>1323</v>
      </c>
      <c r="C185" s="21" t="s">
        <v>1332</v>
      </c>
      <c r="D185" s="21" t="s">
        <v>1330</v>
      </c>
      <c r="E185" s="21">
        <v>2009</v>
      </c>
      <c r="F185" s="28">
        <v>3</v>
      </c>
      <c r="G185" s="28">
        <v>3</v>
      </c>
      <c r="H185" s="22">
        <v>41183</v>
      </c>
      <c r="I185" s="28">
        <v>2015</v>
      </c>
      <c r="J185" s="28" t="s">
        <v>878</v>
      </c>
      <c r="K185" s="21"/>
      <c r="L185" s="21" t="s">
        <v>1340</v>
      </c>
      <c r="M185" s="21" t="s">
        <v>1331</v>
      </c>
      <c r="N185" s="23">
        <v>6.5</v>
      </c>
      <c r="O185" s="23">
        <f t="shared" si="11"/>
        <v>19.5</v>
      </c>
      <c r="P185" s="5"/>
    </row>
    <row r="186" spans="1:16" x14ac:dyDescent="0.2">
      <c r="A186" s="21" t="s">
        <v>210</v>
      </c>
      <c r="B186" s="21" t="s">
        <v>1323</v>
      </c>
      <c r="C186" s="21" t="s">
        <v>1341</v>
      </c>
      <c r="D186" s="21" t="s">
        <v>1342</v>
      </c>
      <c r="E186" s="21">
        <v>2012</v>
      </c>
      <c r="F186" s="28">
        <v>3</v>
      </c>
      <c r="G186" s="28">
        <v>3</v>
      </c>
      <c r="H186" s="22">
        <v>41183</v>
      </c>
      <c r="I186" s="28">
        <v>2018</v>
      </c>
      <c r="J186" s="28" t="s">
        <v>853</v>
      </c>
      <c r="K186" s="21"/>
      <c r="L186" s="21"/>
      <c r="M186" s="21" t="s">
        <v>1339</v>
      </c>
      <c r="N186" s="23">
        <v>10.5</v>
      </c>
      <c r="O186" s="23">
        <f t="shared" ref="O186" si="12">F186*N186</f>
        <v>31.5</v>
      </c>
      <c r="P186" s="5"/>
    </row>
    <row r="187" spans="1:16" x14ac:dyDescent="0.2">
      <c r="A187" s="21" t="s">
        <v>210</v>
      </c>
      <c r="B187" s="21" t="s">
        <v>196</v>
      </c>
      <c r="C187" s="21" t="s">
        <v>699</v>
      </c>
      <c r="D187" s="21" t="s">
        <v>767</v>
      </c>
      <c r="E187" s="21">
        <v>2008</v>
      </c>
      <c r="F187" s="28">
        <v>3</v>
      </c>
      <c r="G187" s="28">
        <v>3</v>
      </c>
      <c r="H187" s="22">
        <v>40664</v>
      </c>
      <c r="I187" s="28">
        <v>2015</v>
      </c>
      <c r="J187" s="28" t="s">
        <v>892</v>
      </c>
      <c r="K187" s="21"/>
      <c r="L187" s="21" t="s">
        <v>1221</v>
      </c>
      <c r="M187" s="21" t="s">
        <v>1220</v>
      </c>
      <c r="N187" s="23">
        <v>6</v>
      </c>
      <c r="O187" s="23">
        <f t="shared" si="10"/>
        <v>18</v>
      </c>
      <c r="P187" s="5"/>
    </row>
    <row r="188" spans="1:16" x14ac:dyDescent="0.2">
      <c r="A188" s="21" t="s">
        <v>210</v>
      </c>
      <c r="B188" s="21" t="s">
        <v>196</v>
      </c>
      <c r="C188" s="21" t="s">
        <v>676</v>
      </c>
      <c r="D188" s="21" t="s">
        <v>1228</v>
      </c>
      <c r="E188" s="21">
        <v>2008</v>
      </c>
      <c r="F188" s="28">
        <v>4</v>
      </c>
      <c r="G188" s="28">
        <v>6</v>
      </c>
      <c r="H188" s="22">
        <v>40664</v>
      </c>
      <c r="I188" s="28">
        <v>2018</v>
      </c>
      <c r="J188" s="28" t="s">
        <v>833</v>
      </c>
      <c r="K188" s="21"/>
      <c r="L188" s="21" t="s">
        <v>1224</v>
      </c>
      <c r="M188" s="21" t="s">
        <v>1229</v>
      </c>
      <c r="N188" s="23">
        <v>12</v>
      </c>
      <c r="O188" s="23">
        <f t="shared" si="10"/>
        <v>48</v>
      </c>
      <c r="P188" s="15"/>
    </row>
    <row r="189" spans="1:16" x14ac:dyDescent="0.2">
      <c r="A189" s="21" t="s">
        <v>210</v>
      </c>
      <c r="B189" s="21" t="s">
        <v>196</v>
      </c>
      <c r="C189" s="21" t="s">
        <v>1317</v>
      </c>
      <c r="D189" s="21" t="s">
        <v>1318</v>
      </c>
      <c r="E189" s="21">
        <v>2009</v>
      </c>
      <c r="F189" s="28">
        <v>6</v>
      </c>
      <c r="G189" s="28">
        <v>6</v>
      </c>
      <c r="H189" s="22">
        <v>41153</v>
      </c>
      <c r="I189" s="28">
        <v>2017</v>
      </c>
      <c r="J189" s="28" t="s">
        <v>868</v>
      </c>
      <c r="K189" s="21"/>
      <c r="L189" s="21"/>
      <c r="M189" s="21" t="s">
        <v>60</v>
      </c>
      <c r="N189" s="23">
        <v>4.3</v>
      </c>
      <c r="O189" s="23">
        <f t="shared" si="10"/>
        <v>25.799999999999997</v>
      </c>
      <c r="P189" s="15"/>
    </row>
    <row r="190" spans="1:16" x14ac:dyDescent="0.2">
      <c r="A190" s="21" t="s">
        <v>210</v>
      </c>
      <c r="B190" s="21" t="s">
        <v>196</v>
      </c>
      <c r="C190" s="21" t="s">
        <v>401</v>
      </c>
      <c r="D190" s="21" t="s">
        <v>403</v>
      </c>
      <c r="E190" s="21">
        <v>2000</v>
      </c>
      <c r="F190" s="28">
        <v>2</v>
      </c>
      <c r="G190" s="28">
        <v>6</v>
      </c>
      <c r="H190" s="22">
        <v>37732</v>
      </c>
      <c r="I190" s="28">
        <v>2008</v>
      </c>
      <c r="J190" s="28" t="s">
        <v>904</v>
      </c>
      <c r="K190" s="21" t="s">
        <v>828</v>
      </c>
      <c r="L190" s="21"/>
      <c r="M190" s="21" t="s">
        <v>401</v>
      </c>
      <c r="N190" s="23">
        <v>8.35</v>
      </c>
      <c r="O190" s="23">
        <f t="shared" si="10"/>
        <v>16.7</v>
      </c>
      <c r="P190" s="5"/>
    </row>
    <row r="191" spans="1:16" x14ac:dyDescent="0.2">
      <c r="A191" s="21" t="s">
        <v>210</v>
      </c>
      <c r="B191" s="21" t="s">
        <v>196</v>
      </c>
      <c r="C191" s="21" t="s">
        <v>401</v>
      </c>
      <c r="D191" s="21" t="s">
        <v>831</v>
      </c>
      <c r="E191" s="21">
        <v>2002</v>
      </c>
      <c r="F191" s="28">
        <v>5</v>
      </c>
      <c r="G191" s="28">
        <v>6</v>
      </c>
      <c r="H191" s="22">
        <v>38930</v>
      </c>
      <c r="I191" s="28">
        <v>2008</v>
      </c>
      <c r="J191" s="28" t="s">
        <v>908</v>
      </c>
      <c r="K191" s="21"/>
      <c r="L191" s="21"/>
      <c r="M191" s="21" t="s">
        <v>401</v>
      </c>
      <c r="N191" s="23">
        <v>6.1</v>
      </c>
      <c r="O191" s="23">
        <f t="shared" si="10"/>
        <v>30.5</v>
      </c>
      <c r="P191" s="5"/>
    </row>
    <row r="192" spans="1:16" x14ac:dyDescent="0.2">
      <c r="A192" s="21" t="s">
        <v>210</v>
      </c>
      <c r="B192" s="21" t="s">
        <v>196</v>
      </c>
      <c r="C192" s="21" t="s">
        <v>401</v>
      </c>
      <c r="D192" s="21" t="s">
        <v>410</v>
      </c>
      <c r="E192" s="21">
        <v>2000</v>
      </c>
      <c r="F192" s="28">
        <v>3</v>
      </c>
      <c r="G192" s="28">
        <v>6</v>
      </c>
      <c r="H192" s="22">
        <v>37732</v>
      </c>
      <c r="I192" s="28">
        <v>2008</v>
      </c>
      <c r="J192" s="28" t="s">
        <v>902</v>
      </c>
      <c r="K192" s="21"/>
      <c r="L192" s="21" t="s">
        <v>411</v>
      </c>
      <c r="M192" s="21" t="s">
        <v>401</v>
      </c>
      <c r="N192" s="23">
        <v>7.7</v>
      </c>
      <c r="O192" s="23">
        <f t="shared" si="10"/>
        <v>23.1</v>
      </c>
    </row>
    <row r="193" spans="1:16" x14ac:dyDescent="0.2">
      <c r="A193" s="21" t="s">
        <v>210</v>
      </c>
      <c r="B193" s="21" t="s">
        <v>196</v>
      </c>
      <c r="C193" s="21" t="s">
        <v>401</v>
      </c>
      <c r="D193" s="21" t="s">
        <v>1134</v>
      </c>
      <c r="E193" s="21">
        <v>2005</v>
      </c>
      <c r="F193" s="28">
        <v>4</v>
      </c>
      <c r="G193" s="28">
        <v>6</v>
      </c>
      <c r="H193" s="22">
        <v>40391</v>
      </c>
      <c r="I193" s="28">
        <v>2015</v>
      </c>
      <c r="J193" s="28" t="s">
        <v>905</v>
      </c>
      <c r="K193" s="21"/>
      <c r="L193" s="21"/>
      <c r="M193" s="21" t="s">
        <v>1135</v>
      </c>
      <c r="N193" s="23">
        <v>6</v>
      </c>
      <c r="O193" s="23">
        <f t="shared" si="10"/>
        <v>24</v>
      </c>
      <c r="P193" s="5"/>
    </row>
    <row r="194" spans="1:16" x14ac:dyDescent="0.2">
      <c r="A194" s="21" t="s">
        <v>210</v>
      </c>
      <c r="B194" s="21" t="s">
        <v>196</v>
      </c>
      <c r="C194" s="21" t="s">
        <v>401</v>
      </c>
      <c r="D194" s="21" t="s">
        <v>1134</v>
      </c>
      <c r="E194" s="21">
        <v>2007</v>
      </c>
      <c r="F194" s="28">
        <v>6</v>
      </c>
      <c r="G194" s="28">
        <v>6</v>
      </c>
      <c r="H194" s="22">
        <v>40391</v>
      </c>
      <c r="I194" s="28">
        <v>2020</v>
      </c>
      <c r="J194" s="28" t="s">
        <v>915</v>
      </c>
      <c r="K194" s="21"/>
      <c r="L194" s="21" t="s">
        <v>1136</v>
      </c>
      <c r="M194" s="21" t="s">
        <v>1135</v>
      </c>
      <c r="N194" s="23">
        <v>12</v>
      </c>
      <c r="O194" s="23">
        <f t="shared" si="10"/>
        <v>72</v>
      </c>
      <c r="P194" s="5"/>
    </row>
    <row r="195" spans="1:16" x14ac:dyDescent="0.2">
      <c r="A195" s="21" t="s">
        <v>210</v>
      </c>
      <c r="B195" s="21" t="s">
        <v>196</v>
      </c>
      <c r="C195" s="21" t="s">
        <v>401</v>
      </c>
      <c r="D195" s="21" t="s">
        <v>1255</v>
      </c>
      <c r="E195" s="21">
        <v>2006</v>
      </c>
      <c r="F195" s="28">
        <v>5</v>
      </c>
      <c r="G195" s="28">
        <v>6</v>
      </c>
      <c r="H195" s="22">
        <v>40756</v>
      </c>
      <c r="I195" s="28">
        <v>2015</v>
      </c>
      <c r="J195" s="28" t="s">
        <v>1256</v>
      </c>
      <c r="K195" s="21"/>
      <c r="L195" s="21"/>
      <c r="M195" s="21" t="s">
        <v>401</v>
      </c>
      <c r="N195" s="23">
        <v>6</v>
      </c>
      <c r="O195" s="23">
        <f t="shared" si="10"/>
        <v>30</v>
      </c>
      <c r="P195" s="5"/>
    </row>
    <row r="196" spans="1:16" x14ac:dyDescent="0.2">
      <c r="A196" s="21" t="s">
        <v>210</v>
      </c>
      <c r="B196" s="21" t="s">
        <v>196</v>
      </c>
      <c r="C196" s="21" t="s">
        <v>401</v>
      </c>
      <c r="D196" s="21" t="s">
        <v>1253</v>
      </c>
      <c r="E196" s="21">
        <v>2009</v>
      </c>
      <c r="F196" s="28">
        <v>3</v>
      </c>
      <c r="G196" s="28">
        <v>3</v>
      </c>
      <c r="H196" s="22">
        <v>40756</v>
      </c>
      <c r="I196" s="28">
        <v>2019</v>
      </c>
      <c r="J196" s="28" t="s">
        <v>914</v>
      </c>
      <c r="K196" s="21"/>
      <c r="L196" s="21" t="s">
        <v>1254</v>
      </c>
      <c r="M196" s="21" t="s">
        <v>401</v>
      </c>
      <c r="N196" s="23">
        <v>10</v>
      </c>
      <c r="O196" s="23">
        <f t="shared" si="10"/>
        <v>30</v>
      </c>
    </row>
    <row r="197" spans="1:16" x14ac:dyDescent="0.2">
      <c r="A197" s="21" t="s">
        <v>210</v>
      </c>
      <c r="B197" s="21" t="s">
        <v>196</v>
      </c>
      <c r="C197" s="21" t="s">
        <v>1214</v>
      </c>
      <c r="D197" s="21" t="s">
        <v>1215</v>
      </c>
      <c r="E197" s="21">
        <v>2009</v>
      </c>
      <c r="F197" s="28">
        <v>6</v>
      </c>
      <c r="G197" s="28">
        <v>6</v>
      </c>
      <c r="H197" s="22">
        <v>40664</v>
      </c>
      <c r="I197" s="28">
        <v>2019</v>
      </c>
      <c r="J197" s="28" t="s">
        <v>1217</v>
      </c>
      <c r="K197" s="21"/>
      <c r="L197" s="21"/>
      <c r="M197" s="21" t="s">
        <v>1216</v>
      </c>
      <c r="N197" s="23">
        <v>8</v>
      </c>
      <c r="O197" s="23">
        <f t="shared" si="10"/>
        <v>48</v>
      </c>
      <c r="P197" s="5"/>
    </row>
    <row r="198" spans="1:16" x14ac:dyDescent="0.2">
      <c r="A198" s="21" t="s">
        <v>210</v>
      </c>
      <c r="B198" s="21" t="s">
        <v>196</v>
      </c>
      <c r="C198" s="21" t="s">
        <v>1214</v>
      </c>
      <c r="D198" s="21" t="s">
        <v>1230</v>
      </c>
      <c r="E198" s="21">
        <v>2010</v>
      </c>
      <c r="F198" s="28">
        <v>3</v>
      </c>
      <c r="G198" s="28">
        <v>3</v>
      </c>
      <c r="H198" s="22">
        <v>40664</v>
      </c>
      <c r="I198" s="28">
        <v>2015</v>
      </c>
      <c r="J198" s="28" t="s">
        <v>899</v>
      </c>
      <c r="K198" s="21"/>
      <c r="L198" s="21" t="s">
        <v>1231</v>
      </c>
      <c r="M198" s="21" t="s">
        <v>1216</v>
      </c>
      <c r="N198" s="23">
        <v>10</v>
      </c>
      <c r="O198" s="23">
        <f t="shared" si="10"/>
        <v>30</v>
      </c>
    </row>
    <row r="199" spans="1:16" x14ac:dyDescent="0.2">
      <c r="A199" s="21" t="s">
        <v>210</v>
      </c>
      <c r="B199" s="21" t="s">
        <v>196</v>
      </c>
      <c r="C199" s="21" t="s">
        <v>1214</v>
      </c>
      <c r="D199" s="21" t="s">
        <v>1225</v>
      </c>
      <c r="E199" s="21">
        <v>2005</v>
      </c>
      <c r="F199" s="28">
        <v>4</v>
      </c>
      <c r="G199" s="28">
        <v>6</v>
      </c>
      <c r="H199" s="22">
        <v>40664</v>
      </c>
      <c r="I199" s="28">
        <v>2020</v>
      </c>
      <c r="J199" s="28" t="s">
        <v>1227</v>
      </c>
      <c r="K199" s="21"/>
      <c r="L199" s="21" t="s">
        <v>1224</v>
      </c>
      <c r="M199" s="21" t="s">
        <v>770</v>
      </c>
      <c r="N199" s="23">
        <v>8</v>
      </c>
      <c r="O199" s="23">
        <f t="shared" si="10"/>
        <v>32</v>
      </c>
      <c r="P199" s="5"/>
    </row>
    <row r="200" spans="1:16" x14ac:dyDescent="0.2">
      <c r="A200" s="21" t="s">
        <v>210</v>
      </c>
      <c r="B200" s="21" t="s">
        <v>196</v>
      </c>
      <c r="C200" s="21" t="s">
        <v>1214</v>
      </c>
      <c r="D200" s="21" t="s">
        <v>1218</v>
      </c>
      <c r="E200" s="21">
        <v>2008</v>
      </c>
      <c r="F200" s="28">
        <v>6</v>
      </c>
      <c r="G200" s="28">
        <v>6</v>
      </c>
      <c r="H200" s="22">
        <v>40664</v>
      </c>
      <c r="I200" s="28">
        <v>2019</v>
      </c>
      <c r="J200" s="28" t="s">
        <v>1219</v>
      </c>
      <c r="K200" s="21"/>
      <c r="L200" s="21"/>
      <c r="M200" s="21" t="s">
        <v>775</v>
      </c>
      <c r="N200" s="23">
        <v>8</v>
      </c>
      <c r="O200" s="23">
        <f t="shared" si="10"/>
        <v>48</v>
      </c>
      <c r="P200" s="5"/>
    </row>
    <row r="201" spans="1:16" x14ac:dyDescent="0.2">
      <c r="A201" s="21" t="s">
        <v>210</v>
      </c>
      <c r="B201" s="21" t="s">
        <v>196</v>
      </c>
      <c r="C201" s="21" t="s">
        <v>1304</v>
      </c>
      <c r="D201" s="21" t="s">
        <v>1305</v>
      </c>
      <c r="E201" s="21">
        <v>2009</v>
      </c>
      <c r="F201" s="28">
        <v>2</v>
      </c>
      <c r="G201" s="28">
        <v>3</v>
      </c>
      <c r="H201" s="22">
        <v>41091</v>
      </c>
      <c r="I201" s="28">
        <v>2017</v>
      </c>
      <c r="J201" s="28" t="s">
        <v>941</v>
      </c>
      <c r="K201" s="21"/>
      <c r="L201" s="21"/>
      <c r="M201" s="21" t="s">
        <v>1306</v>
      </c>
      <c r="N201" s="23">
        <v>8.5</v>
      </c>
      <c r="O201" s="23">
        <f t="shared" si="10"/>
        <v>17</v>
      </c>
      <c r="P201" s="5"/>
    </row>
    <row r="202" spans="1:16" x14ac:dyDescent="0.2">
      <c r="A202" s="21" t="s">
        <v>210</v>
      </c>
      <c r="B202" s="21" t="s">
        <v>196</v>
      </c>
      <c r="C202" s="21" t="s">
        <v>771</v>
      </c>
      <c r="D202" s="21" t="s">
        <v>1222</v>
      </c>
      <c r="E202" s="21">
        <v>2008</v>
      </c>
      <c r="F202" s="28">
        <v>6</v>
      </c>
      <c r="G202" s="28">
        <v>6</v>
      </c>
      <c r="H202" s="22">
        <v>40664</v>
      </c>
      <c r="I202" s="28">
        <v>2018</v>
      </c>
      <c r="J202" s="28" t="s">
        <v>1223</v>
      </c>
      <c r="K202" s="21"/>
      <c r="L202" s="21" t="s">
        <v>1224</v>
      </c>
      <c r="M202" s="21" t="s">
        <v>771</v>
      </c>
      <c r="N202" s="23">
        <v>8</v>
      </c>
      <c r="O202" s="23">
        <f t="shared" si="10"/>
        <v>48</v>
      </c>
      <c r="P202" s="5"/>
    </row>
    <row r="203" spans="1:16" x14ac:dyDescent="0.2">
      <c r="A203" s="21" t="s">
        <v>210</v>
      </c>
      <c r="B203" s="21" t="s">
        <v>196</v>
      </c>
      <c r="C203" s="21" t="s">
        <v>771</v>
      </c>
      <c r="D203" s="21" t="s">
        <v>1226</v>
      </c>
      <c r="E203" s="21">
        <v>2008</v>
      </c>
      <c r="F203" s="28">
        <v>6</v>
      </c>
      <c r="G203" s="28">
        <v>6</v>
      </c>
      <c r="H203" s="22">
        <v>40664</v>
      </c>
      <c r="I203" s="28">
        <v>2018</v>
      </c>
      <c r="J203" s="28" t="s">
        <v>1107</v>
      </c>
      <c r="K203" s="21"/>
      <c r="L203" s="21"/>
      <c r="M203" s="21" t="s">
        <v>699</v>
      </c>
      <c r="N203" s="23">
        <v>8.5</v>
      </c>
      <c r="O203" s="23">
        <f t="shared" si="10"/>
        <v>51</v>
      </c>
    </row>
    <row r="204" spans="1:16" x14ac:dyDescent="0.2">
      <c r="A204" s="21" t="s">
        <v>210</v>
      </c>
      <c r="B204" s="21" t="s">
        <v>196</v>
      </c>
      <c r="C204" s="21" t="s">
        <v>771</v>
      </c>
      <c r="D204" s="21" t="s">
        <v>1088</v>
      </c>
      <c r="E204" s="21">
        <v>2006</v>
      </c>
      <c r="F204" s="28">
        <v>2</v>
      </c>
      <c r="G204" s="28">
        <v>6</v>
      </c>
      <c r="H204" s="22">
        <v>40057</v>
      </c>
      <c r="I204" s="28">
        <v>2012</v>
      </c>
      <c r="J204" s="28" t="s">
        <v>1089</v>
      </c>
      <c r="K204" s="21"/>
      <c r="L204" s="21"/>
      <c r="M204" s="21" t="s">
        <v>81</v>
      </c>
      <c r="N204" s="23">
        <v>5</v>
      </c>
      <c r="O204" s="23">
        <f t="shared" si="10"/>
        <v>10</v>
      </c>
      <c r="P204" s="5"/>
    </row>
    <row r="205" spans="1:16" x14ac:dyDescent="0.2">
      <c r="A205" s="21" t="s">
        <v>210</v>
      </c>
      <c r="B205" s="21" t="s">
        <v>196</v>
      </c>
      <c r="C205" s="21" t="s">
        <v>1307</v>
      </c>
      <c r="D205" s="21" t="s">
        <v>1308</v>
      </c>
      <c r="E205" s="21">
        <v>2009</v>
      </c>
      <c r="F205" s="28">
        <v>1</v>
      </c>
      <c r="G205" s="28">
        <v>1</v>
      </c>
      <c r="H205" s="22">
        <v>41091</v>
      </c>
      <c r="I205" s="28">
        <v>2017</v>
      </c>
      <c r="J205" s="28" t="s">
        <v>890</v>
      </c>
      <c r="K205" s="21"/>
      <c r="L205" s="21"/>
      <c r="M205" s="21" t="s">
        <v>1306</v>
      </c>
      <c r="N205" s="23">
        <v>7.5</v>
      </c>
      <c r="O205" s="23">
        <f t="shared" ref="O205:O207" si="13">F205*N205</f>
        <v>7.5</v>
      </c>
      <c r="P205" s="5"/>
    </row>
    <row r="206" spans="1:16" x14ac:dyDescent="0.2">
      <c r="A206" s="21" t="s">
        <v>210</v>
      </c>
      <c r="B206" s="21" t="s">
        <v>199</v>
      </c>
      <c r="C206" s="21" t="s">
        <v>950</v>
      </c>
      <c r="D206" s="21" t="s">
        <v>956</v>
      </c>
      <c r="E206" s="21">
        <v>2004</v>
      </c>
      <c r="F206" s="28">
        <v>3</v>
      </c>
      <c r="G206" s="28">
        <v>3</v>
      </c>
      <c r="H206" s="22">
        <v>39173</v>
      </c>
      <c r="I206" s="28">
        <v>2017</v>
      </c>
      <c r="J206" s="28" t="s">
        <v>873</v>
      </c>
      <c r="K206" s="21"/>
      <c r="L206" s="21"/>
      <c r="M206" s="21" t="s">
        <v>952</v>
      </c>
      <c r="N206" s="23">
        <v>21</v>
      </c>
      <c r="O206" s="23">
        <f t="shared" si="13"/>
        <v>63</v>
      </c>
    </row>
    <row r="207" spans="1:16" x14ac:dyDescent="0.2">
      <c r="A207" s="21" t="s">
        <v>210</v>
      </c>
      <c r="B207" s="21" t="s">
        <v>199</v>
      </c>
      <c r="C207" s="21" t="s">
        <v>950</v>
      </c>
      <c r="D207" s="21" t="s">
        <v>963</v>
      </c>
      <c r="E207" s="21">
        <v>2004</v>
      </c>
      <c r="F207" s="28">
        <v>4</v>
      </c>
      <c r="G207" s="28">
        <v>6</v>
      </c>
      <c r="H207" s="22">
        <v>39173</v>
      </c>
      <c r="I207" s="28">
        <v>2022</v>
      </c>
      <c r="J207" s="28" t="s">
        <v>873</v>
      </c>
      <c r="K207" s="21"/>
      <c r="L207" s="21"/>
      <c r="M207" s="21" t="s">
        <v>950</v>
      </c>
      <c r="N207" s="23">
        <v>20</v>
      </c>
      <c r="O207" s="23">
        <f t="shared" si="13"/>
        <v>80</v>
      </c>
    </row>
    <row r="208" spans="1:16" x14ac:dyDescent="0.2">
      <c r="A208" s="21" t="s">
        <v>210</v>
      </c>
      <c r="B208" s="21" t="s">
        <v>199</v>
      </c>
      <c r="C208" s="21" t="s">
        <v>1300</v>
      </c>
      <c r="D208" s="21" t="s">
        <v>1301</v>
      </c>
      <c r="E208" s="21">
        <v>2011</v>
      </c>
      <c r="F208" s="28">
        <v>6</v>
      </c>
      <c r="G208" s="28">
        <v>6</v>
      </c>
      <c r="H208" s="22">
        <v>41030</v>
      </c>
      <c r="I208" s="28">
        <v>2020</v>
      </c>
      <c r="J208" s="28" t="s">
        <v>1302</v>
      </c>
      <c r="K208" s="21"/>
      <c r="L208" s="21"/>
      <c r="M208" s="21" t="s">
        <v>166</v>
      </c>
      <c r="N208" s="23">
        <v>6.5</v>
      </c>
      <c r="O208" s="23">
        <f t="shared" ref="O208:O217" si="14">F208*N208</f>
        <v>39</v>
      </c>
    </row>
    <row r="209" spans="1:16" x14ac:dyDescent="0.2">
      <c r="A209" s="21" t="s">
        <v>210</v>
      </c>
      <c r="B209" s="21" t="s">
        <v>199</v>
      </c>
      <c r="C209" s="21" t="s">
        <v>605</v>
      </c>
      <c r="D209" s="21" t="s">
        <v>605</v>
      </c>
      <c r="E209" s="21">
        <v>2009</v>
      </c>
      <c r="F209" s="28">
        <v>5</v>
      </c>
      <c r="G209" s="28">
        <v>5</v>
      </c>
      <c r="H209" s="22">
        <v>41153</v>
      </c>
      <c r="I209" s="28">
        <v>2015</v>
      </c>
      <c r="J209" s="28" t="s">
        <v>854</v>
      </c>
      <c r="K209" s="21"/>
      <c r="L209" s="21"/>
      <c r="M209" s="21" t="s">
        <v>51</v>
      </c>
      <c r="N209" s="23">
        <v>4.5</v>
      </c>
      <c r="O209" s="23">
        <f t="shared" ref="O209" si="15">F209*N209</f>
        <v>22.5</v>
      </c>
    </row>
    <row r="210" spans="1:16" x14ac:dyDescent="0.2">
      <c r="A210" s="21" t="s">
        <v>210</v>
      </c>
      <c r="B210" s="21" t="s">
        <v>199</v>
      </c>
      <c r="C210" s="21" t="s">
        <v>605</v>
      </c>
      <c r="D210" s="21" t="s">
        <v>1210</v>
      </c>
      <c r="E210" s="21">
        <v>2009</v>
      </c>
      <c r="F210" s="28">
        <v>6</v>
      </c>
      <c r="G210" s="28">
        <v>7</v>
      </c>
      <c r="H210" s="22">
        <v>40634</v>
      </c>
      <c r="I210" s="28">
        <v>2016</v>
      </c>
      <c r="J210" s="28" t="s">
        <v>1211</v>
      </c>
      <c r="K210" s="21"/>
      <c r="L210" s="21"/>
      <c r="M210" s="21" t="s">
        <v>51</v>
      </c>
      <c r="N210" s="23">
        <v>4.5</v>
      </c>
      <c r="O210" s="23">
        <f t="shared" si="14"/>
        <v>27</v>
      </c>
    </row>
    <row r="211" spans="1:16" x14ac:dyDescent="0.2">
      <c r="A211" s="21" t="s">
        <v>210</v>
      </c>
      <c r="B211" s="21" t="s">
        <v>199</v>
      </c>
      <c r="C211" s="21" t="s">
        <v>605</v>
      </c>
      <c r="D211" s="21" t="s">
        <v>1277</v>
      </c>
      <c r="E211" s="21">
        <v>2009</v>
      </c>
      <c r="F211" s="28">
        <v>6</v>
      </c>
      <c r="G211" s="28">
        <v>6</v>
      </c>
      <c r="H211" s="22">
        <v>40787</v>
      </c>
      <c r="I211" s="28">
        <v>2019</v>
      </c>
      <c r="J211" s="28" t="s">
        <v>867</v>
      </c>
      <c r="K211" s="21"/>
      <c r="L211" s="21"/>
      <c r="M211" s="21" t="s">
        <v>60</v>
      </c>
      <c r="N211" s="23">
        <v>5.5</v>
      </c>
      <c r="O211" s="23">
        <f t="shared" si="14"/>
        <v>33</v>
      </c>
      <c r="P211" s="5"/>
    </row>
    <row r="212" spans="1:16" x14ac:dyDescent="0.2">
      <c r="A212" s="21" t="s">
        <v>210</v>
      </c>
      <c r="B212" s="21" t="s">
        <v>199</v>
      </c>
      <c r="C212" s="21" t="s">
        <v>605</v>
      </c>
      <c r="D212" s="21" t="s">
        <v>200</v>
      </c>
      <c r="E212" s="21">
        <v>2009</v>
      </c>
      <c r="F212" s="28">
        <v>1</v>
      </c>
      <c r="G212" s="28">
        <v>1</v>
      </c>
      <c r="H212" s="22">
        <v>40787</v>
      </c>
      <c r="I212" s="28">
        <v>2019</v>
      </c>
      <c r="J212" s="28" t="s">
        <v>899</v>
      </c>
      <c r="K212" s="21"/>
      <c r="L212" s="21"/>
      <c r="M212" s="21" t="s">
        <v>1261</v>
      </c>
      <c r="N212" s="23">
        <v>10</v>
      </c>
      <c r="O212" s="23">
        <f t="shared" si="14"/>
        <v>10</v>
      </c>
      <c r="P212" s="5"/>
    </row>
    <row r="213" spans="1:16" x14ac:dyDescent="0.2">
      <c r="A213" s="21" t="s">
        <v>210</v>
      </c>
      <c r="B213" s="21" t="s">
        <v>199</v>
      </c>
      <c r="C213" s="21" t="s">
        <v>952</v>
      </c>
      <c r="D213" s="21" t="s">
        <v>964</v>
      </c>
      <c r="E213" s="21">
        <v>2004</v>
      </c>
      <c r="F213" s="28">
        <v>5</v>
      </c>
      <c r="G213" s="28">
        <v>6</v>
      </c>
      <c r="H213" s="22">
        <v>39173</v>
      </c>
      <c r="I213" s="28">
        <v>2015</v>
      </c>
      <c r="J213" s="28" t="s">
        <v>958</v>
      </c>
      <c r="K213" s="21"/>
      <c r="L213" s="21"/>
      <c r="M213" s="21" t="s">
        <v>952</v>
      </c>
      <c r="N213" s="23">
        <v>12</v>
      </c>
      <c r="O213" s="23">
        <f t="shared" si="14"/>
        <v>60</v>
      </c>
    </row>
    <row r="214" spans="1:16" x14ac:dyDescent="0.2">
      <c r="A214" s="21" t="s">
        <v>210</v>
      </c>
      <c r="B214" s="21" t="s">
        <v>199</v>
      </c>
      <c r="C214" s="21" t="s">
        <v>961</v>
      </c>
      <c r="D214" s="21" t="s">
        <v>962</v>
      </c>
      <c r="E214" s="21">
        <v>2005</v>
      </c>
      <c r="F214" s="28">
        <v>3</v>
      </c>
      <c r="G214" s="28">
        <v>3</v>
      </c>
      <c r="H214" s="22">
        <v>39173</v>
      </c>
      <c r="I214" s="28">
        <v>2010</v>
      </c>
      <c r="J214" s="28" t="s">
        <v>958</v>
      </c>
      <c r="K214" s="21"/>
      <c r="L214" s="21"/>
      <c r="M214" s="21" t="s">
        <v>435</v>
      </c>
      <c r="N214" s="23">
        <v>10</v>
      </c>
      <c r="O214" s="23">
        <f t="shared" si="14"/>
        <v>30</v>
      </c>
    </row>
    <row r="215" spans="1:16" x14ac:dyDescent="0.2">
      <c r="A215" s="21" t="s">
        <v>210</v>
      </c>
      <c r="B215" s="21" t="s">
        <v>199</v>
      </c>
      <c r="C215" s="21" t="s">
        <v>435</v>
      </c>
      <c r="D215" s="21" t="s">
        <v>957</v>
      </c>
      <c r="E215" s="21">
        <v>2004</v>
      </c>
      <c r="F215" s="28">
        <v>3</v>
      </c>
      <c r="G215" s="28">
        <v>3</v>
      </c>
      <c r="H215" s="22">
        <v>39173</v>
      </c>
      <c r="I215" s="28">
        <v>2015</v>
      </c>
      <c r="J215" s="28" t="s">
        <v>958</v>
      </c>
      <c r="K215" s="21"/>
      <c r="L215" s="21"/>
      <c r="M215" s="21" t="s">
        <v>435</v>
      </c>
      <c r="N215" s="23">
        <v>10</v>
      </c>
      <c r="O215" s="23">
        <f t="shared" si="14"/>
        <v>30</v>
      </c>
    </row>
    <row r="216" spans="1:16" x14ac:dyDescent="0.2">
      <c r="A216" s="21" t="s">
        <v>210</v>
      </c>
      <c r="B216" s="21" t="s">
        <v>199</v>
      </c>
      <c r="C216" s="21" t="s">
        <v>435</v>
      </c>
      <c r="D216" s="21" t="s">
        <v>960</v>
      </c>
      <c r="E216" s="21">
        <v>2003</v>
      </c>
      <c r="F216" s="28">
        <v>2</v>
      </c>
      <c r="G216" s="28">
        <v>3</v>
      </c>
      <c r="H216" s="22">
        <v>39173</v>
      </c>
      <c r="I216" s="28">
        <v>2010</v>
      </c>
      <c r="J216" s="28" t="s">
        <v>914</v>
      </c>
      <c r="K216" s="21"/>
      <c r="L216" s="21"/>
      <c r="M216" s="21" t="s">
        <v>435</v>
      </c>
      <c r="N216" s="23">
        <v>10.5</v>
      </c>
      <c r="O216" s="23">
        <f t="shared" si="14"/>
        <v>21</v>
      </c>
    </row>
    <row r="217" spans="1:16" x14ac:dyDescent="0.2">
      <c r="A217" s="21" t="s">
        <v>210</v>
      </c>
      <c r="B217" s="21" t="s">
        <v>199</v>
      </c>
      <c r="C217" s="21" t="s">
        <v>435</v>
      </c>
      <c r="D217" s="21" t="s">
        <v>1301</v>
      </c>
      <c r="E217" s="21">
        <v>2009</v>
      </c>
      <c r="F217" s="28">
        <v>6</v>
      </c>
      <c r="G217" s="28">
        <v>6</v>
      </c>
      <c r="H217" s="22">
        <v>41030</v>
      </c>
      <c r="I217" s="28">
        <v>2022</v>
      </c>
      <c r="J217" s="28" t="s">
        <v>1303</v>
      </c>
      <c r="K217" s="21"/>
      <c r="L217" s="21"/>
      <c r="M217" s="21" t="s">
        <v>166</v>
      </c>
      <c r="N217" s="23">
        <v>13.2</v>
      </c>
      <c r="O217" s="23">
        <f t="shared" si="14"/>
        <v>79.199999999999989</v>
      </c>
    </row>
    <row r="218" spans="1:16" x14ac:dyDescent="0.2">
      <c r="A218" s="21"/>
      <c r="B218" s="21"/>
      <c r="C218" s="21"/>
      <c r="D218" s="21"/>
      <c r="E218" s="21"/>
      <c r="F218" s="28"/>
      <c r="G218" s="28"/>
      <c r="H218" s="22"/>
      <c r="I218" s="28"/>
      <c r="J218" s="28"/>
      <c r="K218" s="21"/>
      <c r="L218" s="21"/>
      <c r="M218" s="21"/>
      <c r="N218" s="23"/>
      <c r="O218" s="23"/>
      <c r="P218" s="5"/>
    </row>
    <row r="219" spans="1:16" x14ac:dyDescent="0.2">
      <c r="A219" s="21"/>
      <c r="B219" s="21"/>
      <c r="C219" s="21"/>
      <c r="D219" s="21"/>
      <c r="E219" s="21"/>
      <c r="F219" s="28"/>
      <c r="G219" s="28"/>
      <c r="H219" s="25"/>
      <c r="I219" s="28"/>
      <c r="J219" s="28"/>
      <c r="K219" s="21"/>
      <c r="L219" s="21"/>
      <c r="M219" s="21"/>
      <c r="N219" s="23"/>
      <c r="O219" s="23"/>
      <c r="P219" s="5"/>
    </row>
    <row r="220" spans="1:16" ht="6" customHeight="1" x14ac:dyDescent="0.2">
      <c r="A220" s="21"/>
      <c r="B220" s="21"/>
      <c r="C220" s="21"/>
      <c r="D220" s="21"/>
      <c r="E220" s="21"/>
      <c r="F220" s="28"/>
      <c r="G220" s="28"/>
      <c r="H220" s="25"/>
      <c r="I220" s="28"/>
      <c r="J220" s="28"/>
      <c r="K220" s="21"/>
      <c r="L220" s="21"/>
      <c r="M220" s="21"/>
      <c r="N220" s="23"/>
      <c r="O220" s="23"/>
    </row>
    <row r="221" spans="1:16" x14ac:dyDescent="0.2">
      <c r="A221" s="21" t="s">
        <v>437</v>
      </c>
      <c r="B221" s="21">
        <f>SUMIF(A2:A219,"Blanc",F2:F219)</f>
        <v>262</v>
      </c>
      <c r="C221" s="26">
        <f>B221/F223</f>
        <v>0.23731884057971014</v>
      </c>
      <c r="D221" s="21"/>
      <c r="E221" s="21"/>
      <c r="F221" s="28"/>
      <c r="G221" s="28"/>
      <c r="H221" s="27"/>
      <c r="I221" s="28"/>
      <c r="J221" s="28"/>
      <c r="K221" s="21"/>
      <c r="L221" s="21"/>
      <c r="M221" s="21"/>
      <c r="N221" s="23"/>
      <c r="O221" s="23"/>
    </row>
    <row r="222" spans="1:16" x14ac:dyDescent="0.2">
      <c r="A222" s="21" t="s">
        <v>438</v>
      </c>
      <c r="B222" s="21">
        <f>SUMIF(A2:A219,"Rosé",F2:F219)</f>
        <v>26</v>
      </c>
      <c r="C222" s="26">
        <f>B222/F223</f>
        <v>2.355072463768116E-2</v>
      </c>
      <c r="D222" s="21"/>
      <c r="E222" s="21"/>
      <c r="F222" s="28"/>
      <c r="G222" s="28"/>
      <c r="H222" s="25"/>
      <c r="I222" s="28"/>
      <c r="J222" s="28"/>
      <c r="K222" s="21"/>
      <c r="L222" s="21"/>
      <c r="M222" s="21"/>
      <c r="N222" s="23"/>
      <c r="O222" s="23"/>
    </row>
    <row r="223" spans="1:16" x14ac:dyDescent="0.2">
      <c r="A223" s="21" t="s">
        <v>439</v>
      </c>
      <c r="B223" s="21">
        <f>SUMIF(A2:A219,"Rouge",F2:F219)</f>
        <v>816</v>
      </c>
      <c r="C223" s="26">
        <f>B223/F223</f>
        <v>0.73913043478260865</v>
      </c>
      <c r="D223" s="21" t="s">
        <v>440</v>
      </c>
      <c r="E223" s="21"/>
      <c r="F223" s="28">
        <f>SUM(F2:F220)</f>
        <v>1104</v>
      </c>
      <c r="G223" s="28">
        <f>SUM(G2:G220)</f>
        <v>1404</v>
      </c>
      <c r="H223" s="25"/>
      <c r="I223" s="28"/>
      <c r="J223" s="28"/>
      <c r="K223" s="21"/>
      <c r="L223" s="21"/>
      <c r="M223" s="21"/>
      <c r="N223" s="23">
        <f>O223/F223</f>
        <v>13.431746190647042</v>
      </c>
      <c r="O223" s="23">
        <f>SUM(O2:O220)</f>
        <v>14828.647794474335</v>
      </c>
    </row>
    <row r="224" spans="1:16" x14ac:dyDescent="0.2">
      <c r="A224" s="21"/>
      <c r="B224" s="21">
        <f>SUM(B221:B223)</f>
        <v>1104</v>
      </c>
      <c r="C224" s="26">
        <f>SUM(C221:C223)</f>
        <v>1</v>
      </c>
      <c r="D224" s="21"/>
      <c r="E224" s="21"/>
      <c r="F224" s="28"/>
      <c r="G224" s="28"/>
      <c r="H224" s="25"/>
      <c r="I224" s="28"/>
      <c r="J224" s="28"/>
      <c r="K224" s="21"/>
      <c r="L224" s="21"/>
      <c r="M224" s="21"/>
      <c r="N224" s="23"/>
      <c r="O224" s="23"/>
    </row>
  </sheetData>
  <autoFilter ref="A1:Q219">
    <sortState ref="A2:P204">
      <sortCondition ref="A1:A204"/>
    </sortState>
  </autoFilter>
  <sortState ref="A2:O202">
    <sortCondition ref="A2:A202"/>
    <sortCondition ref="B2:B202"/>
    <sortCondition ref="C2:C202"/>
    <sortCondition ref="D2:D202"/>
    <sortCondition ref="E2:E202"/>
  </sortState>
  <phoneticPr fontId="0" type="noConversion"/>
  <printOptions gridLines="1"/>
  <pageMargins left="0.39370078740157483" right="0.19685039370078741" top="0.19685039370078741" bottom="0.31496062992125984" header="0.19685039370078741" footer="0.15748031496062992"/>
  <pageSetup paperSize="9" scale="57" fitToHeight="3" orientation="landscape" horizontalDpi="300" verticalDpi="300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4"/>
  <sheetViews>
    <sheetView topLeftCell="A547" workbookViewId="0">
      <selection activeCell="A574" sqref="A574:XFD574"/>
    </sheetView>
  </sheetViews>
  <sheetFormatPr baseColWidth="10" defaultColWidth="10.42578125" defaultRowHeight="12.75" x14ac:dyDescent="0.2"/>
  <cols>
    <col min="1" max="1" width="10" style="1" bestFit="1" customWidth="1"/>
    <col min="2" max="2" width="19.5703125" style="1" customWidth="1"/>
    <col min="3" max="3" width="26.140625" style="1" customWidth="1"/>
    <col min="4" max="4" width="28.7109375" style="1" customWidth="1"/>
    <col min="5" max="5" width="5" style="1" customWidth="1"/>
    <col min="6" max="6" width="6" style="1" customWidth="1"/>
    <col min="7" max="7" width="5.5703125" style="1" customWidth="1"/>
    <col min="8" max="8" width="13.28515625" style="1" customWidth="1"/>
    <col min="9" max="9" width="9.7109375" style="1" bestFit="1" customWidth="1"/>
    <col min="10" max="10" width="28.140625" style="1" bestFit="1" customWidth="1"/>
    <col min="11" max="11" width="12.5703125" style="1" bestFit="1" customWidth="1"/>
    <col min="12" max="12" width="14.85546875" style="1" bestFit="1" customWidth="1"/>
    <col min="13" max="13" width="6.7109375" style="1" bestFit="1" customWidth="1"/>
    <col min="14" max="14" width="8.85546875" style="1" bestFit="1" customWidth="1"/>
    <col min="15" max="15" width="10.42578125" style="1" bestFit="1"/>
    <col min="16" max="16384" width="10.42578125" style="1"/>
  </cols>
  <sheetData>
    <row r="1" spans="1:16" s="18" customForma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441</v>
      </c>
      <c r="K1" s="18" t="s">
        <v>10</v>
      </c>
      <c r="L1" s="18" t="s">
        <v>442</v>
      </c>
      <c r="M1" s="18" t="s">
        <v>12</v>
      </c>
      <c r="N1" s="18" t="s">
        <v>13</v>
      </c>
    </row>
    <row r="2" spans="1:16" x14ac:dyDescent="0.2">
      <c r="A2" s="1" t="s">
        <v>210</v>
      </c>
      <c r="B2" s="1" t="s">
        <v>41</v>
      </c>
      <c r="C2" s="1" t="s">
        <v>274</v>
      </c>
      <c r="D2" s="1" t="s">
        <v>275</v>
      </c>
      <c r="E2" s="1">
        <v>1975</v>
      </c>
      <c r="F2" s="1">
        <v>0</v>
      </c>
      <c r="G2" s="1">
        <v>2</v>
      </c>
      <c r="H2" s="3">
        <v>37469</v>
      </c>
      <c r="I2" s="1">
        <v>1985</v>
      </c>
      <c r="M2" s="2">
        <v>12.500819413467651</v>
      </c>
      <c r="N2" s="2">
        <f>F2*M2</f>
        <v>0</v>
      </c>
      <c r="O2" s="5"/>
      <c r="P2" s="5"/>
    </row>
    <row r="3" spans="1:16" x14ac:dyDescent="0.2">
      <c r="A3" s="1" t="s">
        <v>210</v>
      </c>
      <c r="B3" s="1" t="s">
        <v>41</v>
      </c>
      <c r="C3" s="1" t="s">
        <v>274</v>
      </c>
      <c r="D3" s="1" t="s">
        <v>275</v>
      </c>
      <c r="E3" s="1">
        <v>1978</v>
      </c>
      <c r="F3" s="1">
        <v>0</v>
      </c>
      <c r="G3" s="1">
        <v>2</v>
      </c>
      <c r="H3" s="3">
        <v>37469</v>
      </c>
      <c r="I3" s="1">
        <v>1988</v>
      </c>
      <c r="J3" s="1" t="s">
        <v>840</v>
      </c>
      <c r="N3" s="2">
        <v>12.500819413467651</v>
      </c>
      <c r="O3" s="2">
        <f>F3*N3</f>
        <v>0</v>
      </c>
    </row>
    <row r="4" spans="1:16" x14ac:dyDescent="0.2">
      <c r="A4" s="1" t="s">
        <v>210</v>
      </c>
      <c r="B4" s="1" t="s">
        <v>41</v>
      </c>
      <c r="C4" s="1" t="s">
        <v>274</v>
      </c>
      <c r="D4" s="1" t="s">
        <v>275</v>
      </c>
      <c r="E4" s="1">
        <v>1979</v>
      </c>
      <c r="F4" s="1">
        <v>0</v>
      </c>
      <c r="H4" s="3">
        <v>36647</v>
      </c>
      <c r="I4" s="1">
        <v>1999</v>
      </c>
      <c r="J4" s="1" t="s">
        <v>86</v>
      </c>
      <c r="M4" s="1">
        <v>120</v>
      </c>
      <c r="N4" s="1">
        <f>F4*M4</f>
        <v>0</v>
      </c>
      <c r="O4" s="5"/>
    </row>
    <row r="5" spans="1:16" x14ac:dyDescent="0.2">
      <c r="A5" s="1" t="s">
        <v>210</v>
      </c>
      <c r="B5" s="1" t="s">
        <v>41</v>
      </c>
      <c r="C5" s="1" t="s">
        <v>274</v>
      </c>
      <c r="D5" s="1" t="s">
        <v>275</v>
      </c>
      <c r="E5" s="1">
        <v>1979</v>
      </c>
      <c r="F5" s="1">
        <v>0</v>
      </c>
      <c r="G5" s="1">
        <v>2</v>
      </c>
      <c r="H5" s="3">
        <v>37469</v>
      </c>
      <c r="I5" s="1">
        <v>1989</v>
      </c>
      <c r="M5" s="2">
        <v>12.500819413467651</v>
      </c>
      <c r="N5" s="2">
        <f>F5*M5</f>
        <v>0</v>
      </c>
      <c r="O5" s="5"/>
    </row>
    <row r="6" spans="1:16" x14ac:dyDescent="0.2">
      <c r="A6" s="1" t="s">
        <v>210</v>
      </c>
      <c r="B6" s="1" t="s">
        <v>41</v>
      </c>
      <c r="C6" s="1" t="s">
        <v>274</v>
      </c>
      <c r="D6" s="1" t="s">
        <v>275</v>
      </c>
      <c r="E6" s="1">
        <v>1979</v>
      </c>
      <c r="F6" s="1">
        <v>0</v>
      </c>
      <c r="G6" s="1">
        <v>2</v>
      </c>
      <c r="H6" s="3">
        <v>37469</v>
      </c>
      <c r="I6" s="1">
        <v>1988</v>
      </c>
      <c r="J6" s="1" t="s">
        <v>870</v>
      </c>
      <c r="N6" s="2">
        <v>12.500819413467651</v>
      </c>
      <c r="O6" s="2">
        <f>F6*N6</f>
        <v>0</v>
      </c>
    </row>
    <row r="7" spans="1:16" x14ac:dyDescent="0.2">
      <c r="A7" s="1" t="s">
        <v>14</v>
      </c>
      <c r="B7" s="1" t="s">
        <v>61</v>
      </c>
      <c r="C7" s="1" t="s">
        <v>84</v>
      </c>
      <c r="D7" s="1" t="s">
        <v>85</v>
      </c>
      <c r="E7" s="1">
        <v>1981</v>
      </c>
      <c r="F7" s="1">
        <v>0</v>
      </c>
      <c r="G7" s="1">
        <v>5</v>
      </c>
      <c r="H7" s="3"/>
      <c r="I7" s="1">
        <v>2000</v>
      </c>
      <c r="J7" s="1" t="s">
        <v>845</v>
      </c>
      <c r="K7" s="1" t="s">
        <v>86</v>
      </c>
      <c r="N7" s="2">
        <v>8.3846959480575709</v>
      </c>
      <c r="O7" s="2">
        <f>F7*N7</f>
        <v>0</v>
      </c>
    </row>
    <row r="8" spans="1:16" x14ac:dyDescent="0.2">
      <c r="A8" s="1" t="s">
        <v>210</v>
      </c>
      <c r="B8" s="1" t="s">
        <v>41</v>
      </c>
      <c r="C8" s="1" t="s">
        <v>274</v>
      </c>
      <c r="D8" s="1" t="s">
        <v>275</v>
      </c>
      <c r="E8" s="1">
        <v>1983</v>
      </c>
      <c r="F8" s="1">
        <v>0</v>
      </c>
      <c r="G8" s="1">
        <v>3</v>
      </c>
      <c r="H8" s="3">
        <v>36647</v>
      </c>
      <c r="I8" s="1">
        <v>2005</v>
      </c>
      <c r="J8" s="1" t="s">
        <v>276</v>
      </c>
      <c r="M8" s="2">
        <v>16.769391896115142</v>
      </c>
      <c r="N8" s="2">
        <f t="shared" ref="N8:N20" si="0">F8*M8</f>
        <v>0</v>
      </c>
      <c r="O8" s="5"/>
    </row>
    <row r="9" spans="1:16" x14ac:dyDescent="0.2">
      <c r="A9" s="1" t="s">
        <v>14</v>
      </c>
      <c r="B9" s="1" t="s">
        <v>128</v>
      </c>
      <c r="C9" s="1" t="s">
        <v>137</v>
      </c>
      <c r="D9" s="1" t="s">
        <v>372</v>
      </c>
      <c r="E9" s="1">
        <v>1985</v>
      </c>
      <c r="F9" s="1">
        <v>0</v>
      </c>
      <c r="H9" s="3">
        <v>36281</v>
      </c>
      <c r="I9" s="1">
        <v>1999</v>
      </c>
      <c r="J9" s="1" t="s">
        <v>86</v>
      </c>
      <c r="L9" s="1" t="s">
        <v>373</v>
      </c>
      <c r="M9" s="1">
        <v>50</v>
      </c>
      <c r="N9" s="1">
        <f t="shared" si="0"/>
        <v>0</v>
      </c>
    </row>
    <row r="10" spans="1:16" x14ac:dyDescent="0.2">
      <c r="A10" s="1" t="s">
        <v>210</v>
      </c>
      <c r="B10" s="1" t="s">
        <v>41</v>
      </c>
      <c r="C10" s="1" t="s">
        <v>271</v>
      </c>
      <c r="D10" s="1" t="s">
        <v>638</v>
      </c>
      <c r="E10" s="1">
        <v>1985</v>
      </c>
      <c r="F10" s="1">
        <v>0</v>
      </c>
      <c r="G10" s="1">
        <v>18</v>
      </c>
      <c r="H10" s="3">
        <v>36973</v>
      </c>
      <c r="I10" s="1">
        <v>1990</v>
      </c>
      <c r="J10" s="1" t="s">
        <v>86</v>
      </c>
      <c r="L10" s="1" t="s">
        <v>236</v>
      </c>
      <c r="M10" s="2">
        <v>3.8112254309352593</v>
      </c>
      <c r="N10" s="2">
        <f t="shared" si="0"/>
        <v>0</v>
      </c>
      <c r="O10" s="5"/>
    </row>
    <row r="11" spans="1:16" x14ac:dyDescent="0.2">
      <c r="A11" s="1" t="s">
        <v>210</v>
      </c>
      <c r="B11" s="1" t="s">
        <v>41</v>
      </c>
      <c r="C11" s="1" t="s">
        <v>1171</v>
      </c>
      <c r="D11" s="1" t="s">
        <v>643</v>
      </c>
      <c r="E11" s="1">
        <v>1986</v>
      </c>
      <c r="F11" s="1">
        <v>0</v>
      </c>
      <c r="H11" s="3">
        <v>36251</v>
      </c>
      <c r="I11" s="1">
        <v>1999</v>
      </c>
      <c r="J11" s="1" t="s">
        <v>644</v>
      </c>
      <c r="L11" s="1" t="s">
        <v>236</v>
      </c>
      <c r="M11" s="1">
        <v>100</v>
      </c>
      <c r="N11" s="1">
        <f t="shared" si="0"/>
        <v>0</v>
      </c>
      <c r="O11" s="5"/>
    </row>
    <row r="12" spans="1:16" x14ac:dyDescent="0.2">
      <c r="A12" s="1" t="s">
        <v>210</v>
      </c>
      <c r="B12" s="1" t="s">
        <v>646</v>
      </c>
      <c r="C12" s="1" t="s">
        <v>313</v>
      </c>
      <c r="D12" s="1" t="s">
        <v>663</v>
      </c>
      <c r="E12" s="1">
        <v>1987</v>
      </c>
      <c r="F12" s="1">
        <v>0</v>
      </c>
      <c r="H12" s="3"/>
      <c r="J12" s="1" t="s">
        <v>86</v>
      </c>
      <c r="M12" s="1">
        <v>65</v>
      </c>
      <c r="N12" s="1">
        <f t="shared" si="0"/>
        <v>0</v>
      </c>
      <c r="O12" s="5"/>
    </row>
    <row r="13" spans="1:16" x14ac:dyDescent="0.2">
      <c r="A13" s="1" t="s">
        <v>210</v>
      </c>
      <c r="B13" s="1" t="s">
        <v>667</v>
      </c>
      <c r="C13" s="1" t="s">
        <v>668</v>
      </c>
      <c r="D13" s="1" t="s">
        <v>669</v>
      </c>
      <c r="E13" s="1">
        <v>1987</v>
      </c>
      <c r="F13" s="1">
        <v>0</v>
      </c>
      <c r="H13" s="3">
        <v>35004</v>
      </c>
      <c r="J13" s="1" t="s">
        <v>86</v>
      </c>
      <c r="L13" s="1" t="s">
        <v>65</v>
      </c>
      <c r="M13" s="1">
        <v>70</v>
      </c>
      <c r="N13" s="1">
        <f t="shared" si="0"/>
        <v>0</v>
      </c>
      <c r="O13" s="5"/>
    </row>
    <row r="14" spans="1:16" x14ac:dyDescent="0.2">
      <c r="A14" s="1" t="s">
        <v>14</v>
      </c>
      <c r="B14" s="1" t="s">
        <v>15</v>
      </c>
      <c r="C14" s="1" t="s">
        <v>18</v>
      </c>
      <c r="D14" s="1" t="s">
        <v>446</v>
      </c>
      <c r="E14" s="1">
        <v>1988</v>
      </c>
      <c r="F14" s="1">
        <v>0</v>
      </c>
      <c r="G14" s="1">
        <v>3</v>
      </c>
      <c r="H14" s="3"/>
      <c r="I14" s="1">
        <v>2003</v>
      </c>
      <c r="M14" s="2">
        <v>6.0979606894964151</v>
      </c>
      <c r="N14" s="2">
        <f t="shared" si="0"/>
        <v>0</v>
      </c>
      <c r="O14" s="5"/>
    </row>
    <row r="15" spans="1:16" x14ac:dyDescent="0.2">
      <c r="A15" s="1" t="s">
        <v>210</v>
      </c>
      <c r="B15" s="1" t="s">
        <v>41</v>
      </c>
      <c r="C15" s="1" t="s">
        <v>267</v>
      </c>
      <c r="D15" s="1" t="s">
        <v>268</v>
      </c>
      <c r="E15" s="1">
        <v>1988</v>
      </c>
      <c r="F15" s="1">
        <v>0</v>
      </c>
      <c r="G15" s="1">
        <v>12</v>
      </c>
      <c r="H15" s="3"/>
      <c r="I15" s="1">
        <v>2002</v>
      </c>
      <c r="J15" s="1" t="s">
        <v>780</v>
      </c>
      <c r="M15" s="2">
        <v>14.482656637553987</v>
      </c>
      <c r="N15" s="2">
        <f t="shared" si="0"/>
        <v>0</v>
      </c>
      <c r="O15" s="5"/>
    </row>
    <row r="16" spans="1:16" x14ac:dyDescent="0.2">
      <c r="A16" s="1" t="s">
        <v>210</v>
      </c>
      <c r="B16" s="1" t="s">
        <v>41</v>
      </c>
      <c r="C16" s="1" t="s">
        <v>287</v>
      </c>
      <c r="D16" s="1" t="s">
        <v>761</v>
      </c>
      <c r="E16" s="1">
        <v>1988</v>
      </c>
      <c r="F16" s="1">
        <v>0</v>
      </c>
      <c r="G16" s="1">
        <v>12</v>
      </c>
      <c r="H16" s="3">
        <v>35765</v>
      </c>
      <c r="I16" s="1">
        <v>1998</v>
      </c>
      <c r="J16" s="1" t="s">
        <v>288</v>
      </c>
      <c r="M16" s="2">
        <v>7.3175528273956987</v>
      </c>
      <c r="N16" s="2">
        <f t="shared" si="0"/>
        <v>0</v>
      </c>
      <c r="O16" s="5"/>
    </row>
    <row r="17" spans="1:15" x14ac:dyDescent="0.2">
      <c r="A17" s="1" t="s">
        <v>210</v>
      </c>
      <c r="B17" s="1" t="s">
        <v>646</v>
      </c>
      <c r="C17" s="1" t="s">
        <v>648</v>
      </c>
      <c r="D17" s="1" t="s">
        <v>649</v>
      </c>
      <c r="E17" s="1">
        <v>1988</v>
      </c>
      <c r="F17" s="1">
        <v>0</v>
      </c>
      <c r="H17" s="3">
        <v>35034</v>
      </c>
      <c r="L17" s="1" t="s">
        <v>232</v>
      </c>
      <c r="M17" s="1">
        <v>0</v>
      </c>
      <c r="N17" s="1">
        <f t="shared" si="0"/>
        <v>0</v>
      </c>
      <c r="O17" s="5"/>
    </row>
    <row r="18" spans="1:15" x14ac:dyDescent="0.2">
      <c r="A18" s="1" t="s">
        <v>210</v>
      </c>
      <c r="B18" s="1" t="s">
        <v>646</v>
      </c>
      <c r="C18" s="1" t="s">
        <v>245</v>
      </c>
      <c r="D18" s="1" t="s">
        <v>652</v>
      </c>
      <c r="E18" s="1">
        <v>1988</v>
      </c>
      <c r="F18" s="1">
        <v>0</v>
      </c>
      <c r="H18" s="3"/>
      <c r="J18" s="1" t="s">
        <v>653</v>
      </c>
      <c r="M18" s="1">
        <v>45</v>
      </c>
      <c r="N18" s="1">
        <f t="shared" si="0"/>
        <v>0</v>
      </c>
      <c r="O18" s="5"/>
    </row>
    <row r="19" spans="1:15" x14ac:dyDescent="0.2">
      <c r="A19" s="1" t="s">
        <v>210</v>
      </c>
      <c r="B19" s="1" t="s">
        <v>646</v>
      </c>
      <c r="C19" s="1" t="s">
        <v>262</v>
      </c>
      <c r="D19" s="1" t="s">
        <v>654</v>
      </c>
      <c r="E19" s="1">
        <v>1988</v>
      </c>
      <c r="F19" s="1">
        <v>0</v>
      </c>
      <c r="H19" s="3"/>
      <c r="J19" s="1" t="s">
        <v>86</v>
      </c>
      <c r="M19" s="1">
        <v>50</v>
      </c>
      <c r="N19" s="1">
        <f t="shared" si="0"/>
        <v>0</v>
      </c>
      <c r="O19" s="5"/>
    </row>
    <row r="20" spans="1:15" x14ac:dyDescent="0.2">
      <c r="A20" s="1" t="s">
        <v>210</v>
      </c>
      <c r="B20" s="1" t="s">
        <v>646</v>
      </c>
      <c r="C20" s="1" t="s">
        <v>285</v>
      </c>
      <c r="D20" s="1" t="s">
        <v>657</v>
      </c>
      <c r="E20" s="1">
        <v>1988</v>
      </c>
      <c r="F20" s="1">
        <v>0</v>
      </c>
      <c r="H20" s="3"/>
      <c r="J20" s="1" t="s">
        <v>86</v>
      </c>
      <c r="M20" s="1">
        <v>45</v>
      </c>
      <c r="N20" s="1">
        <f t="shared" si="0"/>
        <v>0</v>
      </c>
      <c r="O20" s="5"/>
    </row>
    <row r="21" spans="1:15" x14ac:dyDescent="0.2">
      <c r="A21" s="1" t="s">
        <v>14</v>
      </c>
      <c r="B21" s="1" t="s">
        <v>15</v>
      </c>
      <c r="C21" s="1" t="s">
        <v>18</v>
      </c>
      <c r="D21" s="1" t="s">
        <v>466</v>
      </c>
      <c r="E21" s="1">
        <v>1989</v>
      </c>
      <c r="F21" s="1">
        <v>0</v>
      </c>
      <c r="G21" s="1">
        <v>6</v>
      </c>
      <c r="H21" s="3"/>
      <c r="I21" s="1">
        <v>2003</v>
      </c>
      <c r="M21" s="2">
        <v>4.5734705171223116</v>
      </c>
      <c r="N21" s="2">
        <v>0</v>
      </c>
    </row>
    <row r="22" spans="1:15" x14ac:dyDescent="0.2">
      <c r="A22" s="1" t="s">
        <v>14</v>
      </c>
      <c r="B22" s="1" t="s">
        <v>15</v>
      </c>
      <c r="C22" s="1" t="s">
        <v>18</v>
      </c>
      <c r="D22" s="1" t="s">
        <v>19</v>
      </c>
      <c r="E22" s="1">
        <v>1989</v>
      </c>
      <c r="F22" s="1">
        <v>0</v>
      </c>
      <c r="G22" s="1">
        <v>3</v>
      </c>
      <c r="H22" s="3"/>
      <c r="I22" s="1">
        <v>2005</v>
      </c>
      <c r="M22" s="2">
        <v>7.6224508618705187</v>
      </c>
      <c r="N22" s="2">
        <f t="shared" ref="N22:N31" si="1">F22*M22</f>
        <v>0</v>
      </c>
    </row>
    <row r="23" spans="1:15" x14ac:dyDescent="0.2">
      <c r="A23" s="1" t="s">
        <v>14</v>
      </c>
      <c r="B23" s="1" t="s">
        <v>487</v>
      </c>
      <c r="C23" s="1" t="s">
        <v>487</v>
      </c>
      <c r="D23" s="1" t="s">
        <v>491</v>
      </c>
      <c r="E23" s="1">
        <v>1989</v>
      </c>
      <c r="F23" s="1">
        <v>0</v>
      </c>
      <c r="H23" s="3"/>
      <c r="L23" s="1" t="s">
        <v>492</v>
      </c>
      <c r="M23" s="1">
        <v>30</v>
      </c>
      <c r="N23" s="1">
        <f t="shared" si="1"/>
        <v>0</v>
      </c>
    </row>
    <row r="24" spans="1:15" x14ac:dyDescent="0.2">
      <c r="A24" s="1" t="s">
        <v>210</v>
      </c>
      <c r="B24" s="1" t="s">
        <v>41</v>
      </c>
      <c r="C24" s="1" t="s">
        <v>234</v>
      </c>
      <c r="D24" s="1" t="s">
        <v>235</v>
      </c>
      <c r="E24" s="1">
        <v>1989</v>
      </c>
      <c r="F24" s="1">
        <v>0</v>
      </c>
      <c r="G24" s="1">
        <v>18</v>
      </c>
      <c r="H24" s="3">
        <v>37073</v>
      </c>
      <c r="I24" s="1">
        <v>2001</v>
      </c>
      <c r="J24" s="1" t="s">
        <v>86</v>
      </c>
      <c r="L24" s="1" t="s">
        <v>236</v>
      </c>
      <c r="M24" s="2">
        <v>4.5734705171223116</v>
      </c>
      <c r="N24" s="2">
        <f t="shared" si="1"/>
        <v>0</v>
      </c>
      <c r="O24" s="5"/>
    </row>
    <row r="25" spans="1:15" x14ac:dyDescent="0.2">
      <c r="A25" s="1" t="s">
        <v>210</v>
      </c>
      <c r="B25" s="1" t="s">
        <v>41</v>
      </c>
      <c r="C25" s="1" t="s">
        <v>271</v>
      </c>
      <c r="D25" s="1" t="s">
        <v>272</v>
      </c>
      <c r="E25" s="1">
        <v>1989</v>
      </c>
      <c r="F25" s="1">
        <v>0</v>
      </c>
      <c r="G25" s="1">
        <v>2</v>
      </c>
      <c r="H25" s="16">
        <v>37774</v>
      </c>
      <c r="I25" s="1">
        <v>2005</v>
      </c>
      <c r="L25" s="1" t="s">
        <v>253</v>
      </c>
      <c r="M25" s="2">
        <v>5</v>
      </c>
      <c r="N25" s="2">
        <f t="shared" si="1"/>
        <v>0</v>
      </c>
      <c r="O25" s="5"/>
    </row>
    <row r="26" spans="1:15" x14ac:dyDescent="0.2">
      <c r="A26" s="1" t="s">
        <v>210</v>
      </c>
      <c r="B26" s="1" t="s">
        <v>646</v>
      </c>
      <c r="C26" s="1" t="s">
        <v>245</v>
      </c>
      <c r="D26" s="1" t="s">
        <v>651</v>
      </c>
      <c r="E26" s="1">
        <v>1989</v>
      </c>
      <c r="F26" s="1">
        <v>0</v>
      </c>
      <c r="H26" s="3"/>
      <c r="L26" s="1" t="s">
        <v>232</v>
      </c>
      <c r="M26" s="1">
        <v>40</v>
      </c>
      <c r="N26" s="1">
        <f t="shared" si="1"/>
        <v>0</v>
      </c>
      <c r="O26" s="5"/>
    </row>
    <row r="27" spans="1:15" x14ac:dyDescent="0.2">
      <c r="A27" s="1" t="s">
        <v>210</v>
      </c>
      <c r="B27" s="1" t="s">
        <v>646</v>
      </c>
      <c r="C27" s="1" t="s">
        <v>280</v>
      </c>
      <c r="D27" s="1" t="s">
        <v>656</v>
      </c>
      <c r="E27" s="1">
        <v>1989</v>
      </c>
      <c r="F27" s="1">
        <v>0</v>
      </c>
      <c r="H27" s="3"/>
      <c r="L27" s="1" t="s">
        <v>232</v>
      </c>
      <c r="M27" s="1">
        <v>0</v>
      </c>
      <c r="N27" s="1">
        <f t="shared" si="1"/>
        <v>0</v>
      </c>
      <c r="O27" s="5"/>
    </row>
    <row r="28" spans="1:15" x14ac:dyDescent="0.2">
      <c r="A28" s="1" t="s">
        <v>210</v>
      </c>
      <c r="B28" s="1" t="s">
        <v>646</v>
      </c>
      <c r="C28" s="1" t="s">
        <v>306</v>
      </c>
      <c r="D28" s="1" t="s">
        <v>662</v>
      </c>
      <c r="E28" s="1">
        <v>1989</v>
      </c>
      <c r="F28" s="1">
        <v>0</v>
      </c>
      <c r="H28" s="3"/>
      <c r="L28" s="1" t="s">
        <v>232</v>
      </c>
      <c r="M28" s="1">
        <v>50</v>
      </c>
      <c r="N28" s="1">
        <f t="shared" si="1"/>
        <v>0</v>
      </c>
      <c r="O28" s="5"/>
    </row>
    <row r="29" spans="1:15" x14ac:dyDescent="0.2">
      <c r="A29" s="1" t="s">
        <v>210</v>
      </c>
      <c r="B29" s="1" t="s">
        <v>646</v>
      </c>
      <c r="C29" s="1" t="s">
        <v>313</v>
      </c>
      <c r="D29" s="1" t="s">
        <v>314</v>
      </c>
      <c r="E29" s="1">
        <v>1989</v>
      </c>
      <c r="F29" s="1">
        <v>0</v>
      </c>
      <c r="H29" s="3"/>
      <c r="J29" s="1" t="s">
        <v>86</v>
      </c>
      <c r="L29" s="1" t="s">
        <v>236</v>
      </c>
      <c r="M29" s="1">
        <v>60</v>
      </c>
      <c r="N29" s="1">
        <f t="shared" si="1"/>
        <v>0</v>
      </c>
      <c r="O29" s="5"/>
    </row>
    <row r="30" spans="1:15" x14ac:dyDescent="0.2">
      <c r="A30" s="1" t="s">
        <v>210</v>
      </c>
      <c r="B30" s="1" t="s">
        <v>61</v>
      </c>
      <c r="C30" s="1" t="s">
        <v>329</v>
      </c>
      <c r="D30" s="1" t="s">
        <v>330</v>
      </c>
      <c r="E30" s="1">
        <v>1989</v>
      </c>
      <c r="F30" s="1">
        <v>0</v>
      </c>
      <c r="G30" s="1">
        <v>12</v>
      </c>
      <c r="H30" s="3"/>
      <c r="I30" s="1">
        <v>1998</v>
      </c>
      <c r="J30" s="1" t="s">
        <v>331</v>
      </c>
      <c r="M30" s="2">
        <v>12.19592137899283</v>
      </c>
      <c r="N30" s="2">
        <f t="shared" si="1"/>
        <v>0</v>
      </c>
    </row>
    <row r="31" spans="1:15" x14ac:dyDescent="0.2">
      <c r="A31" s="1" t="s">
        <v>210</v>
      </c>
      <c r="B31" s="1" t="s">
        <v>698</v>
      </c>
      <c r="C31" s="1" t="s">
        <v>401</v>
      </c>
      <c r="D31" s="1" t="s">
        <v>702</v>
      </c>
      <c r="E31" s="1">
        <v>1989</v>
      </c>
      <c r="F31" s="1">
        <v>0</v>
      </c>
      <c r="H31" s="3">
        <v>35643</v>
      </c>
      <c r="J31" s="1" t="s">
        <v>86</v>
      </c>
      <c r="L31" s="1" t="s">
        <v>701</v>
      </c>
      <c r="M31" s="1">
        <v>48.5</v>
      </c>
      <c r="N31" s="1">
        <f t="shared" si="1"/>
        <v>0</v>
      </c>
      <c r="O31" s="5"/>
    </row>
    <row r="32" spans="1:15" x14ac:dyDescent="0.2">
      <c r="A32" s="1" t="s">
        <v>210</v>
      </c>
      <c r="B32" s="1" t="s">
        <v>61</v>
      </c>
      <c r="C32" s="1" t="s">
        <v>317</v>
      </c>
      <c r="D32" s="1" t="s">
        <v>88</v>
      </c>
      <c r="E32" s="1">
        <v>1989</v>
      </c>
      <c r="F32" s="1">
        <v>0</v>
      </c>
      <c r="G32" s="1">
        <v>6</v>
      </c>
      <c r="H32" s="3"/>
      <c r="I32" s="1">
        <v>2000</v>
      </c>
      <c r="J32" s="1" t="s">
        <v>883</v>
      </c>
      <c r="K32" s="1" t="s">
        <v>318</v>
      </c>
      <c r="N32" s="2">
        <v>9.9091861204316753</v>
      </c>
      <c r="O32" s="2">
        <f>F32*N32</f>
        <v>0</v>
      </c>
    </row>
    <row r="33" spans="1:15" x14ac:dyDescent="0.2">
      <c r="A33" s="1" t="s">
        <v>210</v>
      </c>
      <c r="B33" s="1" t="s">
        <v>61</v>
      </c>
      <c r="C33" s="1" t="s">
        <v>329</v>
      </c>
      <c r="D33" s="1" t="s">
        <v>330</v>
      </c>
      <c r="E33" s="1">
        <v>1989</v>
      </c>
      <c r="F33" s="1">
        <v>0</v>
      </c>
      <c r="G33" s="1">
        <v>12</v>
      </c>
      <c r="H33" s="3"/>
      <c r="I33" s="1">
        <v>1998</v>
      </c>
      <c r="J33" s="1" t="s">
        <v>887</v>
      </c>
      <c r="K33" s="1" t="s">
        <v>331</v>
      </c>
      <c r="N33" s="2">
        <v>12.19592137899283</v>
      </c>
      <c r="O33" s="2">
        <v>0</v>
      </c>
    </row>
    <row r="34" spans="1:15" x14ac:dyDescent="0.2">
      <c r="A34" s="1" t="s">
        <v>210</v>
      </c>
      <c r="B34" s="1" t="s">
        <v>41</v>
      </c>
      <c r="C34" s="1" t="s">
        <v>306</v>
      </c>
      <c r="D34" s="1" t="s">
        <v>307</v>
      </c>
      <c r="E34" s="1">
        <v>1989</v>
      </c>
      <c r="F34" s="1">
        <v>0</v>
      </c>
      <c r="G34" s="1">
        <v>12</v>
      </c>
      <c r="H34" s="3">
        <v>34304</v>
      </c>
      <c r="I34" s="1">
        <v>2008</v>
      </c>
      <c r="J34" s="1" t="s">
        <v>860</v>
      </c>
      <c r="K34" s="1" t="s">
        <v>309</v>
      </c>
      <c r="L34" s="1" t="s">
        <v>783</v>
      </c>
      <c r="M34" s="1" t="s">
        <v>236</v>
      </c>
      <c r="N34" s="2">
        <v>12.19592137899283</v>
      </c>
      <c r="O34" s="2">
        <f>F34*N34</f>
        <v>0</v>
      </c>
    </row>
    <row r="35" spans="1:15" x14ac:dyDescent="0.2">
      <c r="A35" s="1" t="s">
        <v>14</v>
      </c>
      <c r="B35" s="1" t="s">
        <v>461</v>
      </c>
      <c r="C35" s="1" t="s">
        <v>27</v>
      </c>
      <c r="D35" s="1" t="s">
        <v>469</v>
      </c>
      <c r="E35" s="1">
        <v>1990</v>
      </c>
      <c r="F35" s="1">
        <v>0</v>
      </c>
      <c r="H35" s="3">
        <v>35278</v>
      </c>
      <c r="J35" s="1" t="s">
        <v>470</v>
      </c>
      <c r="M35" s="1">
        <v>41.5</v>
      </c>
      <c r="N35" s="1">
        <f>F35*M35</f>
        <v>0</v>
      </c>
    </row>
    <row r="36" spans="1:15" x14ac:dyDescent="0.2">
      <c r="A36" s="1" t="s">
        <v>14</v>
      </c>
      <c r="B36" s="1" t="s">
        <v>461</v>
      </c>
      <c r="C36" s="1" t="s">
        <v>27</v>
      </c>
      <c r="D36" s="1" t="s">
        <v>469</v>
      </c>
      <c r="E36" s="1">
        <v>1990</v>
      </c>
      <c r="F36" s="1">
        <v>0</v>
      </c>
      <c r="H36" s="3">
        <v>35551</v>
      </c>
      <c r="J36" s="1" t="s">
        <v>471</v>
      </c>
      <c r="M36" s="1">
        <v>45</v>
      </c>
      <c r="N36" s="1">
        <f>F36*M36</f>
        <v>0</v>
      </c>
    </row>
    <row r="37" spans="1:15" x14ac:dyDescent="0.2">
      <c r="A37" s="1" t="s">
        <v>14</v>
      </c>
      <c r="B37" s="1" t="s">
        <v>61</v>
      </c>
      <c r="C37" s="1" t="s">
        <v>69</v>
      </c>
      <c r="D37" s="1" t="s">
        <v>67</v>
      </c>
      <c r="E37" s="1">
        <v>1990</v>
      </c>
      <c r="F37" s="1">
        <v>0</v>
      </c>
      <c r="G37" s="1">
        <v>6</v>
      </c>
      <c r="H37" s="3">
        <v>35004</v>
      </c>
      <c r="I37" s="1">
        <v>1999</v>
      </c>
      <c r="J37" s="1" t="s">
        <v>505</v>
      </c>
      <c r="K37" s="1" t="s">
        <v>70</v>
      </c>
      <c r="L37" s="1" t="s">
        <v>65</v>
      </c>
      <c r="M37" s="2">
        <v>10.518982189381317</v>
      </c>
      <c r="N37" s="2">
        <f>F37*M37</f>
        <v>0</v>
      </c>
    </row>
    <row r="38" spans="1:15" x14ac:dyDescent="0.2">
      <c r="A38" s="1" t="s">
        <v>210</v>
      </c>
      <c r="B38" s="1" t="s">
        <v>41</v>
      </c>
      <c r="C38" s="1" t="s">
        <v>287</v>
      </c>
      <c r="D38" s="1" t="s">
        <v>640</v>
      </c>
      <c r="E38" s="1">
        <v>1990</v>
      </c>
      <c r="F38" s="1">
        <v>0</v>
      </c>
      <c r="G38" s="1">
        <v>3</v>
      </c>
      <c r="H38" s="3">
        <v>34943</v>
      </c>
      <c r="I38" s="1">
        <v>1999</v>
      </c>
      <c r="J38" s="1" t="s">
        <v>641</v>
      </c>
      <c r="L38" s="1" t="s">
        <v>48</v>
      </c>
      <c r="M38" s="2">
        <v>8.2322469308201605</v>
      </c>
      <c r="N38" s="2">
        <f>F38*M38</f>
        <v>0</v>
      </c>
      <c r="O38" s="5"/>
    </row>
    <row r="39" spans="1:15" x14ac:dyDescent="0.2">
      <c r="A39" s="1" t="s">
        <v>210</v>
      </c>
      <c r="B39" s="1" t="s">
        <v>646</v>
      </c>
      <c r="C39" s="1" t="s">
        <v>1171</v>
      </c>
      <c r="D39" s="1" t="s">
        <v>658</v>
      </c>
      <c r="E39" s="1">
        <v>1990</v>
      </c>
      <c r="F39" s="1">
        <v>0</v>
      </c>
      <c r="H39" s="3">
        <v>34820</v>
      </c>
      <c r="J39" s="1" t="s">
        <v>659</v>
      </c>
      <c r="L39" s="1" t="s">
        <v>660</v>
      </c>
      <c r="M39" s="1">
        <v>30</v>
      </c>
      <c r="N39" s="1">
        <f>F39*M39</f>
        <v>0</v>
      </c>
      <c r="O39" s="5"/>
    </row>
    <row r="40" spans="1:15" x14ac:dyDescent="0.2">
      <c r="A40" s="1" t="s">
        <v>210</v>
      </c>
      <c r="B40" s="1" t="s">
        <v>61</v>
      </c>
      <c r="C40" s="1" t="s">
        <v>336</v>
      </c>
      <c r="D40" s="1" t="s">
        <v>669</v>
      </c>
      <c r="E40" s="1">
        <v>1990</v>
      </c>
      <c r="F40" s="1">
        <v>0</v>
      </c>
      <c r="G40" s="1">
        <v>6</v>
      </c>
      <c r="H40" s="3">
        <v>35004</v>
      </c>
      <c r="I40" s="1">
        <v>1998</v>
      </c>
      <c r="J40" s="1" t="s">
        <v>719</v>
      </c>
      <c r="L40" s="1" t="s">
        <v>65</v>
      </c>
      <c r="M40" s="2">
        <v>6.8602057756834673</v>
      </c>
      <c r="N40" s="2">
        <v>0</v>
      </c>
    </row>
    <row r="41" spans="1:15" x14ac:dyDescent="0.2">
      <c r="A41" s="1" t="s">
        <v>210</v>
      </c>
      <c r="B41" s="1" t="s">
        <v>667</v>
      </c>
      <c r="C41" s="1" t="s">
        <v>670</v>
      </c>
      <c r="D41" s="1" t="s">
        <v>671</v>
      </c>
      <c r="E41" s="1">
        <v>1990</v>
      </c>
      <c r="F41" s="1">
        <v>0</v>
      </c>
      <c r="H41" s="3"/>
      <c r="L41" s="1" t="s">
        <v>232</v>
      </c>
      <c r="M41" s="1">
        <v>50</v>
      </c>
      <c r="N41" s="1">
        <f t="shared" ref="N41:N47" si="2">F41*M41</f>
        <v>0</v>
      </c>
    </row>
    <row r="42" spans="1:15" x14ac:dyDescent="0.2">
      <c r="A42" s="1" t="s">
        <v>210</v>
      </c>
      <c r="B42" s="1" t="s">
        <v>698</v>
      </c>
      <c r="C42" s="1" t="s">
        <v>401</v>
      </c>
      <c r="D42" s="1" t="s">
        <v>696</v>
      </c>
      <c r="E42" s="1">
        <v>1990</v>
      </c>
      <c r="F42" s="1">
        <v>0</v>
      </c>
      <c r="H42" s="3">
        <v>35643</v>
      </c>
      <c r="J42" s="1" t="s">
        <v>86</v>
      </c>
      <c r="L42" s="1" t="s">
        <v>701</v>
      </c>
      <c r="M42" s="1">
        <v>66</v>
      </c>
      <c r="N42" s="1">
        <f t="shared" si="2"/>
        <v>0</v>
      </c>
      <c r="O42" s="18"/>
    </row>
    <row r="43" spans="1:15" x14ac:dyDescent="0.2">
      <c r="A43" s="1" t="s">
        <v>14</v>
      </c>
      <c r="B43" s="1" t="s">
        <v>513</v>
      </c>
      <c r="C43" s="1" t="s">
        <v>65</v>
      </c>
      <c r="D43" s="1" t="s">
        <v>516</v>
      </c>
      <c r="E43" s="1">
        <v>1991</v>
      </c>
      <c r="F43" s="1">
        <v>0</v>
      </c>
      <c r="H43" s="3"/>
      <c r="J43" s="1" t="s">
        <v>21</v>
      </c>
      <c r="K43" s="1" t="s">
        <v>517</v>
      </c>
      <c r="M43" s="1">
        <v>65</v>
      </c>
      <c r="N43" s="1">
        <f t="shared" si="2"/>
        <v>0</v>
      </c>
    </row>
    <row r="44" spans="1:15" x14ac:dyDescent="0.2">
      <c r="A44" s="1" t="s">
        <v>14</v>
      </c>
      <c r="B44" s="1" t="s">
        <v>24</v>
      </c>
      <c r="C44" s="1" t="s">
        <v>592</v>
      </c>
      <c r="D44" s="1" t="s">
        <v>593</v>
      </c>
      <c r="E44" s="1">
        <v>1991</v>
      </c>
      <c r="F44" s="1">
        <v>0</v>
      </c>
      <c r="H44" s="3"/>
      <c r="M44" s="1">
        <v>35</v>
      </c>
      <c r="N44" s="1">
        <f t="shared" si="2"/>
        <v>0</v>
      </c>
      <c r="O44" s="5"/>
    </row>
    <row r="45" spans="1:15" x14ac:dyDescent="0.2">
      <c r="A45" s="1" t="s">
        <v>210</v>
      </c>
      <c r="B45" s="1" t="s">
        <v>41</v>
      </c>
      <c r="C45" s="1" t="s">
        <v>306</v>
      </c>
      <c r="D45" s="1" t="s">
        <v>307</v>
      </c>
      <c r="E45" s="1">
        <v>1991</v>
      </c>
      <c r="F45" s="1">
        <v>0</v>
      </c>
      <c r="G45" s="1">
        <v>12</v>
      </c>
      <c r="H45" s="3">
        <v>34669</v>
      </c>
      <c r="I45" s="1">
        <v>2002</v>
      </c>
      <c r="J45" s="1" t="s">
        <v>645</v>
      </c>
      <c r="L45" s="1" t="s">
        <v>236</v>
      </c>
      <c r="M45" s="2">
        <v>12.19592137899283</v>
      </c>
      <c r="N45" s="2">
        <f t="shared" si="2"/>
        <v>0</v>
      </c>
      <c r="O45" s="5"/>
    </row>
    <row r="46" spans="1:15" x14ac:dyDescent="0.2">
      <c r="A46" s="1" t="s">
        <v>210</v>
      </c>
      <c r="B46" s="1" t="s">
        <v>646</v>
      </c>
      <c r="C46" s="1" t="s">
        <v>313</v>
      </c>
      <c r="D46" s="1" t="s">
        <v>314</v>
      </c>
      <c r="E46" s="1">
        <v>1991</v>
      </c>
      <c r="F46" s="1">
        <v>0</v>
      </c>
      <c r="H46" s="3">
        <v>34669</v>
      </c>
      <c r="J46" s="1" t="s">
        <v>664</v>
      </c>
      <c r="L46" s="1" t="s">
        <v>236</v>
      </c>
      <c r="M46" s="1">
        <v>60</v>
      </c>
      <c r="N46" s="1">
        <f t="shared" si="2"/>
        <v>0</v>
      </c>
      <c r="O46" s="5"/>
    </row>
    <row r="47" spans="1:15" x14ac:dyDescent="0.2">
      <c r="A47" s="1" t="s">
        <v>210</v>
      </c>
      <c r="B47" s="1" t="s">
        <v>61</v>
      </c>
      <c r="C47" s="1" t="s">
        <v>61</v>
      </c>
      <c r="D47" s="1" t="s">
        <v>665</v>
      </c>
      <c r="E47" s="1">
        <v>1991</v>
      </c>
      <c r="F47" s="1">
        <v>0</v>
      </c>
      <c r="H47" s="3">
        <v>34943</v>
      </c>
      <c r="I47" s="1">
        <v>1999</v>
      </c>
      <c r="J47" s="1" t="s">
        <v>666</v>
      </c>
      <c r="L47" s="1" t="s">
        <v>504</v>
      </c>
      <c r="M47" s="1">
        <v>30</v>
      </c>
      <c r="N47" s="1">
        <f t="shared" si="2"/>
        <v>0</v>
      </c>
    </row>
    <row r="48" spans="1:15" x14ac:dyDescent="0.2">
      <c r="A48" s="1" t="s">
        <v>14</v>
      </c>
      <c r="B48" s="1" t="s">
        <v>15</v>
      </c>
      <c r="C48" s="1" t="s">
        <v>24</v>
      </c>
      <c r="D48" s="1" t="s">
        <v>444</v>
      </c>
      <c r="E48" s="1">
        <v>1992</v>
      </c>
      <c r="F48" s="1">
        <v>0</v>
      </c>
      <c r="G48" s="1">
        <v>3</v>
      </c>
      <c r="H48" s="3">
        <v>35551</v>
      </c>
      <c r="I48" s="1">
        <v>2002</v>
      </c>
      <c r="J48" s="1" t="s">
        <v>471</v>
      </c>
      <c r="M48" s="2">
        <v>4.8783685515971325</v>
      </c>
      <c r="N48" s="2" t="e">
        <f>#REF!*#REF!</f>
        <v>#REF!</v>
      </c>
    </row>
    <row r="49" spans="1:15" x14ac:dyDescent="0.2">
      <c r="A49" s="1" t="s">
        <v>14</v>
      </c>
      <c r="B49" s="1" t="s">
        <v>15</v>
      </c>
      <c r="C49" s="1" t="s">
        <v>37</v>
      </c>
      <c r="D49" s="1" t="s">
        <v>38</v>
      </c>
      <c r="E49" s="1">
        <v>1992</v>
      </c>
      <c r="F49" s="1">
        <v>0</v>
      </c>
      <c r="G49" s="1">
        <v>6</v>
      </c>
      <c r="H49" s="3"/>
      <c r="I49" s="1">
        <v>2002</v>
      </c>
      <c r="J49" s="1" t="s">
        <v>39</v>
      </c>
      <c r="M49" s="2">
        <v>7.6224508618705187</v>
      </c>
      <c r="N49" s="2">
        <f t="shared" ref="N49:N54" si="3">F49*M49</f>
        <v>0</v>
      </c>
      <c r="O49" s="5"/>
    </row>
    <row r="50" spans="1:15" x14ac:dyDescent="0.2">
      <c r="A50" s="1" t="s">
        <v>14</v>
      </c>
      <c r="B50" s="1" t="s">
        <v>461</v>
      </c>
      <c r="C50" s="1" t="s">
        <v>37</v>
      </c>
      <c r="D50" s="1" t="s">
        <v>466</v>
      </c>
      <c r="E50" s="1">
        <v>1992</v>
      </c>
      <c r="F50" s="1">
        <v>0</v>
      </c>
      <c r="H50" s="3"/>
      <c r="M50" s="1">
        <v>30</v>
      </c>
      <c r="N50" s="1">
        <f t="shared" si="3"/>
        <v>0</v>
      </c>
    </row>
    <row r="51" spans="1:15" x14ac:dyDescent="0.2">
      <c r="A51" s="1" t="s">
        <v>14</v>
      </c>
      <c r="B51" s="1" t="s">
        <v>513</v>
      </c>
      <c r="C51" s="1" t="s">
        <v>65</v>
      </c>
      <c r="D51" s="1" t="s">
        <v>518</v>
      </c>
      <c r="E51" s="1">
        <v>1992</v>
      </c>
      <c r="F51" s="1">
        <v>0</v>
      </c>
      <c r="H51" s="3">
        <v>35004</v>
      </c>
      <c r="J51" s="1" t="s">
        <v>86</v>
      </c>
      <c r="L51" s="1" t="s">
        <v>519</v>
      </c>
      <c r="M51" s="1">
        <v>55</v>
      </c>
      <c r="N51" s="1">
        <f t="shared" si="3"/>
        <v>0</v>
      </c>
      <c r="O51" s="5"/>
    </row>
    <row r="52" spans="1:15" x14ac:dyDescent="0.2">
      <c r="A52" s="1" t="s">
        <v>14</v>
      </c>
      <c r="B52" s="1" t="s">
        <v>112</v>
      </c>
      <c r="C52" s="1" t="s">
        <v>345</v>
      </c>
      <c r="D52" s="1" t="s">
        <v>540</v>
      </c>
      <c r="E52" s="1">
        <v>1992</v>
      </c>
      <c r="F52" s="1">
        <v>0</v>
      </c>
      <c r="H52" s="3"/>
      <c r="J52" s="1" t="s">
        <v>86</v>
      </c>
      <c r="M52" s="1">
        <v>75</v>
      </c>
      <c r="N52" s="1">
        <f t="shared" si="3"/>
        <v>0</v>
      </c>
    </row>
    <row r="53" spans="1:15" x14ac:dyDescent="0.2">
      <c r="A53" s="1" t="s">
        <v>14</v>
      </c>
      <c r="B53" s="1" t="s">
        <v>112</v>
      </c>
      <c r="C53" s="1" t="s">
        <v>345</v>
      </c>
      <c r="D53" s="1" t="s">
        <v>544</v>
      </c>
      <c r="E53" s="1">
        <v>1992</v>
      </c>
      <c r="F53" s="1">
        <v>0</v>
      </c>
      <c r="H53" s="3"/>
      <c r="J53" s="1" t="s">
        <v>86</v>
      </c>
      <c r="M53" s="1">
        <v>80</v>
      </c>
      <c r="N53" s="1">
        <f t="shared" si="3"/>
        <v>0</v>
      </c>
    </row>
    <row r="54" spans="1:15" x14ac:dyDescent="0.2">
      <c r="A54" s="1" t="s">
        <v>210</v>
      </c>
      <c r="B54" s="1" t="s">
        <v>618</v>
      </c>
      <c r="C54" s="1" t="s">
        <v>211</v>
      </c>
      <c r="D54" s="1" t="s">
        <v>466</v>
      </c>
      <c r="E54" s="1">
        <v>1992</v>
      </c>
      <c r="F54" s="1">
        <v>0</v>
      </c>
      <c r="H54" s="3"/>
      <c r="M54" s="1">
        <v>45</v>
      </c>
      <c r="N54" s="1">
        <f t="shared" si="3"/>
        <v>0</v>
      </c>
    </row>
    <row r="55" spans="1:15" x14ac:dyDescent="0.2">
      <c r="A55" s="1" t="s">
        <v>210</v>
      </c>
      <c r="B55" s="1" t="s">
        <v>61</v>
      </c>
      <c r="C55" s="1" t="s">
        <v>715</v>
      </c>
      <c r="D55" s="1" t="s">
        <v>716</v>
      </c>
      <c r="E55" s="1">
        <v>1992</v>
      </c>
      <c r="F55" s="1">
        <v>0</v>
      </c>
      <c r="G55" s="1">
        <v>3</v>
      </c>
      <c r="H55" s="3"/>
      <c r="I55" s="1">
        <v>2001</v>
      </c>
      <c r="J55" s="1" t="s">
        <v>515</v>
      </c>
      <c r="M55" s="2">
        <v>6.8602057756834673</v>
      </c>
      <c r="N55" s="2">
        <f>F12*M12</f>
        <v>0</v>
      </c>
    </row>
    <row r="56" spans="1:15" x14ac:dyDescent="0.2">
      <c r="A56" s="1" t="s">
        <v>210</v>
      </c>
      <c r="B56" s="1" t="s">
        <v>357</v>
      </c>
      <c r="C56" s="1" t="s">
        <v>676</v>
      </c>
      <c r="D56" s="1" t="s">
        <v>677</v>
      </c>
      <c r="E56" s="1">
        <v>1992</v>
      </c>
      <c r="F56" s="1">
        <v>0</v>
      </c>
      <c r="G56" s="1">
        <v>3</v>
      </c>
      <c r="H56" s="3"/>
      <c r="I56" s="1">
        <v>2002</v>
      </c>
      <c r="L56" s="1" t="s">
        <v>48</v>
      </c>
      <c r="M56" s="1">
        <v>30</v>
      </c>
      <c r="N56" s="1">
        <f>F56*M56</f>
        <v>0</v>
      </c>
      <c r="O56" s="5"/>
    </row>
    <row r="57" spans="1:15" x14ac:dyDescent="0.2">
      <c r="A57" s="1" t="s">
        <v>210</v>
      </c>
      <c r="B57" s="1" t="s">
        <v>690</v>
      </c>
      <c r="C57" s="1" t="s">
        <v>384</v>
      </c>
      <c r="D57" s="1" t="s">
        <v>691</v>
      </c>
      <c r="E57" s="1">
        <v>1992</v>
      </c>
      <c r="F57" s="1">
        <v>0</v>
      </c>
      <c r="H57" s="3"/>
      <c r="J57" s="1" t="s">
        <v>86</v>
      </c>
      <c r="M57" s="1">
        <v>35</v>
      </c>
      <c r="N57" s="1">
        <f>F57*M57</f>
        <v>0</v>
      </c>
      <c r="O57" s="5"/>
    </row>
    <row r="58" spans="1:15" x14ac:dyDescent="0.2">
      <c r="A58" s="1" t="s">
        <v>14</v>
      </c>
      <c r="B58" s="1" t="s">
        <v>128</v>
      </c>
      <c r="C58" s="1" t="s">
        <v>156</v>
      </c>
      <c r="D58" s="1" t="s">
        <v>157</v>
      </c>
      <c r="E58" s="1">
        <v>1992</v>
      </c>
      <c r="F58" s="1">
        <v>0</v>
      </c>
      <c r="G58" s="1">
        <v>12</v>
      </c>
      <c r="H58" s="3">
        <v>35278</v>
      </c>
      <c r="I58" s="1">
        <v>2005</v>
      </c>
      <c r="J58" s="1" t="s">
        <v>856</v>
      </c>
      <c r="K58" s="1" t="s">
        <v>158</v>
      </c>
      <c r="N58" s="2">
        <v>4.5734705171223116</v>
      </c>
      <c r="O58" s="2">
        <f>F58*N58</f>
        <v>0</v>
      </c>
    </row>
    <row r="59" spans="1:15" x14ac:dyDescent="0.2">
      <c r="A59" s="1" t="s">
        <v>210</v>
      </c>
      <c r="B59" s="1" t="s">
        <v>41</v>
      </c>
      <c r="C59" s="1" t="s">
        <v>313</v>
      </c>
      <c r="D59" s="1" t="s">
        <v>314</v>
      </c>
      <c r="E59" s="1">
        <v>1992</v>
      </c>
      <c r="F59" s="1">
        <v>0</v>
      </c>
      <c r="G59" s="1">
        <v>12</v>
      </c>
      <c r="H59" s="3">
        <v>34669</v>
      </c>
      <c r="I59" s="1">
        <v>2002</v>
      </c>
      <c r="J59" s="1" t="s">
        <v>918</v>
      </c>
      <c r="K59" s="1" t="s">
        <v>315</v>
      </c>
      <c r="L59" s="1" t="s">
        <v>312</v>
      </c>
      <c r="M59" s="1" t="s">
        <v>236</v>
      </c>
      <c r="N59" s="2">
        <v>9.1469410342446231</v>
      </c>
      <c r="O59" s="2">
        <f>F59*N59</f>
        <v>0</v>
      </c>
    </row>
    <row r="60" spans="1:15" x14ac:dyDescent="0.2">
      <c r="A60" s="1" t="s">
        <v>14</v>
      </c>
      <c r="B60" s="1" t="s">
        <v>461</v>
      </c>
      <c r="C60" s="1" t="s">
        <v>18</v>
      </c>
      <c r="D60" s="1" t="s">
        <v>463</v>
      </c>
      <c r="E60" s="1">
        <v>1993</v>
      </c>
      <c r="F60" s="1">
        <v>0</v>
      </c>
      <c r="H60" s="3">
        <v>35551</v>
      </c>
      <c r="J60" s="1" t="s">
        <v>404</v>
      </c>
      <c r="M60" s="1">
        <v>43</v>
      </c>
      <c r="N60" s="1">
        <f>F60*M60</f>
        <v>0</v>
      </c>
      <c r="O60" s="5"/>
    </row>
    <row r="61" spans="1:15" x14ac:dyDescent="0.2">
      <c r="A61" s="1" t="s">
        <v>14</v>
      </c>
      <c r="B61" s="1" t="s">
        <v>461</v>
      </c>
      <c r="C61" s="1" t="s">
        <v>37</v>
      </c>
      <c r="D61" s="1" t="s">
        <v>466</v>
      </c>
      <c r="E61" s="1">
        <v>1993</v>
      </c>
      <c r="F61" s="1">
        <v>0</v>
      </c>
      <c r="H61" s="3"/>
      <c r="M61" s="1">
        <v>30</v>
      </c>
      <c r="N61" s="1">
        <f>F61*M61</f>
        <v>0</v>
      </c>
      <c r="O61" s="5"/>
    </row>
    <row r="62" spans="1:15" x14ac:dyDescent="0.2">
      <c r="A62" s="1" t="s">
        <v>14</v>
      </c>
      <c r="B62" s="1" t="s">
        <v>487</v>
      </c>
      <c r="C62" s="1" t="s">
        <v>493</v>
      </c>
      <c r="D62" s="1" t="s">
        <v>494</v>
      </c>
      <c r="E62" s="1">
        <v>1993</v>
      </c>
      <c r="F62" s="1">
        <v>0</v>
      </c>
      <c r="H62" s="3"/>
      <c r="L62" s="1" t="s">
        <v>492</v>
      </c>
      <c r="M62" s="1">
        <v>30</v>
      </c>
      <c r="N62" s="1">
        <f>F62*M62</f>
        <v>0</v>
      </c>
      <c r="O62" s="5"/>
    </row>
    <row r="63" spans="1:15" x14ac:dyDescent="0.2">
      <c r="A63" s="1" t="s">
        <v>14</v>
      </c>
      <c r="B63" s="1" t="s">
        <v>61</v>
      </c>
      <c r="C63" s="1" t="s">
        <v>509</v>
      </c>
      <c r="D63" s="1" t="s">
        <v>510</v>
      </c>
      <c r="E63" s="1">
        <v>1993</v>
      </c>
      <c r="F63" s="1">
        <v>0</v>
      </c>
      <c r="G63" s="1">
        <v>6</v>
      </c>
      <c r="H63" s="3">
        <v>35125</v>
      </c>
      <c r="I63" s="1">
        <v>1996</v>
      </c>
      <c r="J63" s="1" t="s">
        <v>86</v>
      </c>
      <c r="L63" s="1" t="s">
        <v>48</v>
      </c>
      <c r="M63" s="2">
        <v>6.7077567584460569</v>
      </c>
      <c r="N63" s="2" t="e">
        <f>#REF!*#REF!</f>
        <v>#REF!</v>
      </c>
    </row>
    <row r="64" spans="1:15" x14ac:dyDescent="0.2">
      <c r="A64" s="1" t="s">
        <v>14</v>
      </c>
      <c r="B64" s="1" t="s">
        <v>112</v>
      </c>
      <c r="C64" s="1" t="s">
        <v>345</v>
      </c>
      <c r="D64" s="1" t="s">
        <v>541</v>
      </c>
      <c r="E64" s="1">
        <v>1993</v>
      </c>
      <c r="F64" s="1">
        <v>0</v>
      </c>
      <c r="H64" s="3"/>
      <c r="L64" s="1" t="s">
        <v>542</v>
      </c>
      <c r="M64" s="1">
        <v>80</v>
      </c>
      <c r="N64" s="1">
        <f t="shared" ref="N64:N80" si="4">F64*M64</f>
        <v>0</v>
      </c>
      <c r="O64" s="5"/>
    </row>
    <row r="65" spans="1:15" x14ac:dyDescent="0.2">
      <c r="A65" s="1" t="s">
        <v>14</v>
      </c>
      <c r="B65" s="1" t="s">
        <v>112</v>
      </c>
      <c r="C65" s="1" t="s">
        <v>345</v>
      </c>
      <c r="D65" s="1" t="s">
        <v>544</v>
      </c>
      <c r="E65" s="1">
        <v>1993</v>
      </c>
      <c r="F65" s="1">
        <v>0</v>
      </c>
      <c r="H65" s="3"/>
      <c r="J65" s="1" t="s">
        <v>86</v>
      </c>
      <c r="L65" s="1" t="s">
        <v>48</v>
      </c>
      <c r="M65" s="1">
        <v>70</v>
      </c>
      <c r="N65" s="1">
        <f t="shared" si="4"/>
        <v>0</v>
      </c>
    </row>
    <row r="66" spans="1:15" x14ac:dyDescent="0.2">
      <c r="A66" s="1" t="s">
        <v>14</v>
      </c>
      <c r="B66" s="1" t="s">
        <v>112</v>
      </c>
      <c r="C66" s="1" t="s">
        <v>345</v>
      </c>
      <c r="D66" s="1" t="s">
        <v>545</v>
      </c>
      <c r="E66" s="1">
        <v>1993</v>
      </c>
      <c r="F66" s="1">
        <v>0</v>
      </c>
      <c r="H66" s="3">
        <v>34669</v>
      </c>
      <c r="L66" s="1" t="s">
        <v>232</v>
      </c>
      <c r="M66" s="1">
        <v>80</v>
      </c>
      <c r="N66" s="1">
        <f t="shared" si="4"/>
        <v>0</v>
      </c>
    </row>
    <row r="67" spans="1:15" x14ac:dyDescent="0.2">
      <c r="A67" s="1" t="s">
        <v>14</v>
      </c>
      <c r="B67" s="1" t="s">
        <v>128</v>
      </c>
      <c r="C67" s="1" t="s">
        <v>134</v>
      </c>
      <c r="D67" s="1" t="s">
        <v>133</v>
      </c>
      <c r="E67" s="1">
        <v>1993</v>
      </c>
      <c r="F67" s="1">
        <v>0</v>
      </c>
      <c r="G67" s="1">
        <v>12</v>
      </c>
      <c r="H67" s="3">
        <v>35703</v>
      </c>
      <c r="I67" s="1">
        <v>2005</v>
      </c>
      <c r="K67" s="1" t="s">
        <v>54</v>
      </c>
      <c r="M67" s="2">
        <v>9.1469410342446231</v>
      </c>
      <c r="N67" s="2">
        <f t="shared" si="4"/>
        <v>0</v>
      </c>
    </row>
    <row r="68" spans="1:15" x14ac:dyDescent="0.2">
      <c r="A68" s="1" t="s">
        <v>14</v>
      </c>
      <c r="B68" s="1" t="s">
        <v>183</v>
      </c>
      <c r="C68" s="1" t="s">
        <v>591</v>
      </c>
      <c r="D68" s="1" t="s">
        <v>185</v>
      </c>
      <c r="E68" s="1">
        <v>1993</v>
      </c>
      <c r="F68" s="1">
        <v>0</v>
      </c>
      <c r="H68" s="3"/>
      <c r="M68" s="1">
        <v>30</v>
      </c>
      <c r="N68" s="1">
        <f t="shared" si="4"/>
        <v>0</v>
      </c>
    </row>
    <row r="69" spans="1:15" x14ac:dyDescent="0.2">
      <c r="A69" s="1" t="s">
        <v>14</v>
      </c>
      <c r="B69" s="1" t="s">
        <v>599</v>
      </c>
      <c r="C69" s="1" t="s">
        <v>600</v>
      </c>
      <c r="D69" s="1" t="s">
        <v>601</v>
      </c>
      <c r="E69" s="1">
        <v>1993</v>
      </c>
      <c r="F69" s="1">
        <v>0</v>
      </c>
      <c r="H69" s="3"/>
      <c r="L69" s="1" t="s">
        <v>232</v>
      </c>
      <c r="M69" s="1">
        <v>30</v>
      </c>
      <c r="N69" s="1">
        <f t="shared" si="4"/>
        <v>0</v>
      </c>
    </row>
    <row r="70" spans="1:15" x14ac:dyDescent="0.2">
      <c r="A70" s="1" t="s">
        <v>210</v>
      </c>
      <c r="B70" s="1" t="s">
        <v>618</v>
      </c>
      <c r="C70" s="1" t="s">
        <v>211</v>
      </c>
      <c r="D70" s="1" t="s">
        <v>444</v>
      </c>
      <c r="E70" s="1">
        <v>1993</v>
      </c>
      <c r="F70" s="1">
        <v>0</v>
      </c>
      <c r="H70" s="3">
        <v>35551</v>
      </c>
      <c r="J70" s="1" t="s">
        <v>404</v>
      </c>
      <c r="M70" s="1">
        <v>33</v>
      </c>
      <c r="N70" s="1">
        <f t="shared" si="4"/>
        <v>0</v>
      </c>
    </row>
    <row r="71" spans="1:15" x14ac:dyDescent="0.2">
      <c r="A71" s="1" t="s">
        <v>210</v>
      </c>
      <c r="B71" s="1" t="s">
        <v>618</v>
      </c>
      <c r="C71" s="1" t="s">
        <v>211</v>
      </c>
      <c r="D71" s="1" t="s">
        <v>621</v>
      </c>
      <c r="E71" s="1">
        <v>1993</v>
      </c>
      <c r="F71" s="1">
        <v>0</v>
      </c>
      <c r="H71" s="3">
        <v>35855</v>
      </c>
      <c r="J71" s="1" t="s">
        <v>86</v>
      </c>
      <c r="M71" s="1">
        <v>37</v>
      </c>
      <c r="N71" s="1">
        <f t="shared" si="4"/>
        <v>0</v>
      </c>
    </row>
    <row r="72" spans="1:15" x14ac:dyDescent="0.2">
      <c r="A72" s="1" t="s">
        <v>210</v>
      </c>
      <c r="B72" s="1" t="s">
        <v>41</v>
      </c>
      <c r="C72" s="1" t="s">
        <v>488</v>
      </c>
      <c r="D72" s="1" t="s">
        <v>631</v>
      </c>
      <c r="E72" s="1">
        <v>1993</v>
      </c>
      <c r="F72" s="1">
        <v>0</v>
      </c>
      <c r="G72" s="1">
        <v>3</v>
      </c>
      <c r="H72" s="3">
        <v>35278</v>
      </c>
      <c r="I72" s="1">
        <v>1998</v>
      </c>
      <c r="J72" s="1" t="s">
        <v>632</v>
      </c>
      <c r="M72" s="1">
        <v>49</v>
      </c>
      <c r="N72" s="1">
        <f t="shared" si="4"/>
        <v>0</v>
      </c>
      <c r="O72" s="5"/>
    </row>
    <row r="73" spans="1:15" x14ac:dyDescent="0.2">
      <c r="A73" s="1" t="s">
        <v>210</v>
      </c>
      <c r="B73" s="1" t="s">
        <v>41</v>
      </c>
      <c r="C73" s="1" t="s">
        <v>274</v>
      </c>
      <c r="D73" s="1" t="s">
        <v>275</v>
      </c>
      <c r="E73" s="1">
        <v>1993</v>
      </c>
      <c r="F73" s="1">
        <v>0</v>
      </c>
      <c r="G73" s="1">
        <v>12</v>
      </c>
      <c r="H73" s="3">
        <v>36647</v>
      </c>
      <c r="I73" s="1">
        <v>2010</v>
      </c>
      <c r="J73" s="1" t="s">
        <v>278</v>
      </c>
      <c r="M73" s="2">
        <v>16.769391896115142</v>
      </c>
      <c r="N73" s="2">
        <f t="shared" si="4"/>
        <v>0</v>
      </c>
      <c r="O73" s="5"/>
    </row>
    <row r="74" spans="1:15" x14ac:dyDescent="0.2">
      <c r="A74" s="1" t="s">
        <v>210</v>
      </c>
      <c r="B74" s="1" t="s">
        <v>41</v>
      </c>
      <c r="C74" s="1" t="s">
        <v>313</v>
      </c>
      <c r="D74" s="1" t="s">
        <v>314</v>
      </c>
      <c r="E74" s="1">
        <v>1993</v>
      </c>
      <c r="F74" s="1">
        <v>0</v>
      </c>
      <c r="G74" s="1">
        <v>12</v>
      </c>
      <c r="H74" s="3">
        <v>34669</v>
      </c>
      <c r="I74" s="1">
        <v>2003</v>
      </c>
      <c r="L74" s="1" t="s">
        <v>236</v>
      </c>
      <c r="M74" s="2">
        <v>9.1469410342446231</v>
      </c>
      <c r="N74" s="2">
        <f t="shared" si="4"/>
        <v>0</v>
      </c>
      <c r="O74" s="5"/>
    </row>
    <row r="75" spans="1:15" x14ac:dyDescent="0.2">
      <c r="A75" s="1" t="s">
        <v>210</v>
      </c>
      <c r="B75" s="1" t="s">
        <v>646</v>
      </c>
      <c r="C75" s="1" t="s">
        <v>488</v>
      </c>
      <c r="D75" s="1" t="s">
        <v>647</v>
      </c>
      <c r="E75" s="1">
        <v>1993</v>
      </c>
      <c r="F75" s="1">
        <v>0</v>
      </c>
      <c r="H75" s="3">
        <v>35278</v>
      </c>
      <c r="J75" s="1" t="s">
        <v>471</v>
      </c>
      <c r="M75" s="1">
        <v>29</v>
      </c>
      <c r="N75" s="1">
        <f t="shared" si="4"/>
        <v>0</v>
      </c>
      <c r="O75" s="5"/>
    </row>
    <row r="76" spans="1:15" x14ac:dyDescent="0.2">
      <c r="A76" s="1" t="s">
        <v>210</v>
      </c>
      <c r="B76" s="1" t="s">
        <v>646</v>
      </c>
      <c r="C76" s="1" t="s">
        <v>271</v>
      </c>
      <c r="D76" s="1" t="s">
        <v>655</v>
      </c>
      <c r="E76" s="1">
        <v>1993</v>
      </c>
      <c r="F76" s="1">
        <v>0</v>
      </c>
      <c r="H76" s="3"/>
      <c r="L76" s="1" t="s">
        <v>232</v>
      </c>
      <c r="M76" s="1">
        <v>0</v>
      </c>
      <c r="N76" s="1">
        <f t="shared" si="4"/>
        <v>0</v>
      </c>
    </row>
    <row r="77" spans="1:15" x14ac:dyDescent="0.2">
      <c r="A77" s="1" t="s">
        <v>210</v>
      </c>
      <c r="B77" s="1" t="s">
        <v>646</v>
      </c>
      <c r="C77" s="1" t="s">
        <v>306</v>
      </c>
      <c r="D77" s="1" t="s">
        <v>661</v>
      </c>
      <c r="E77" s="1">
        <v>1993</v>
      </c>
      <c r="F77" s="1">
        <v>0</v>
      </c>
      <c r="H77" s="3">
        <v>35765</v>
      </c>
      <c r="L77" s="1" t="s">
        <v>232</v>
      </c>
      <c r="M77" s="1">
        <v>55</v>
      </c>
      <c r="N77" s="1">
        <f t="shared" si="4"/>
        <v>0</v>
      </c>
      <c r="O77" s="5"/>
    </row>
    <row r="78" spans="1:15" x14ac:dyDescent="0.2">
      <c r="A78" s="1" t="s">
        <v>210</v>
      </c>
      <c r="B78" s="1" t="s">
        <v>128</v>
      </c>
      <c r="C78" s="1" t="s">
        <v>172</v>
      </c>
      <c r="D78" s="1" t="s">
        <v>689</v>
      </c>
      <c r="E78" s="1">
        <v>1993</v>
      </c>
      <c r="F78" s="1">
        <v>0</v>
      </c>
      <c r="G78" s="1">
        <v>3</v>
      </c>
      <c r="H78" s="3">
        <v>35278</v>
      </c>
      <c r="I78" s="1">
        <v>2000</v>
      </c>
      <c r="J78" s="1" t="s">
        <v>486</v>
      </c>
      <c r="M78" s="1">
        <v>25</v>
      </c>
      <c r="N78" s="1">
        <f t="shared" si="4"/>
        <v>0</v>
      </c>
      <c r="O78" s="5"/>
    </row>
    <row r="79" spans="1:15" x14ac:dyDescent="0.2">
      <c r="A79" s="1" t="s">
        <v>210</v>
      </c>
      <c r="B79" s="1" t="s">
        <v>690</v>
      </c>
      <c r="C79" s="1" t="s">
        <v>387</v>
      </c>
      <c r="D79" s="1" t="s">
        <v>692</v>
      </c>
      <c r="E79" s="1">
        <v>1993</v>
      </c>
      <c r="F79" s="1">
        <v>0</v>
      </c>
      <c r="H79" s="3">
        <v>35278</v>
      </c>
      <c r="J79" s="1" t="s">
        <v>693</v>
      </c>
      <c r="M79" s="1">
        <v>30</v>
      </c>
      <c r="N79" s="1">
        <f t="shared" si="4"/>
        <v>0</v>
      </c>
      <c r="O79" s="5"/>
    </row>
    <row r="80" spans="1:15" x14ac:dyDescent="0.2">
      <c r="A80" s="1" t="s">
        <v>210</v>
      </c>
      <c r="B80" s="1" t="s">
        <v>698</v>
      </c>
      <c r="C80" s="1" t="s">
        <v>401</v>
      </c>
      <c r="D80" s="1" t="s">
        <v>405</v>
      </c>
      <c r="E80" s="1">
        <v>1993</v>
      </c>
      <c r="F80" s="1">
        <v>0</v>
      </c>
      <c r="H80" s="3">
        <v>35643</v>
      </c>
      <c r="J80" s="1" t="s">
        <v>86</v>
      </c>
      <c r="L80" s="1" t="s">
        <v>701</v>
      </c>
      <c r="M80" s="1">
        <v>38</v>
      </c>
      <c r="N80" s="1">
        <f t="shared" si="4"/>
        <v>0</v>
      </c>
      <c r="O80" s="5"/>
    </row>
    <row r="81" spans="1:15" x14ac:dyDescent="0.2">
      <c r="A81" s="1" t="s">
        <v>210</v>
      </c>
      <c r="B81" s="1" t="s">
        <v>196</v>
      </c>
      <c r="C81" s="1" t="s">
        <v>395</v>
      </c>
      <c r="D81" s="1" t="s">
        <v>396</v>
      </c>
      <c r="E81" s="1">
        <v>1993</v>
      </c>
      <c r="F81" s="1">
        <v>0</v>
      </c>
      <c r="G81" s="1">
        <v>6</v>
      </c>
      <c r="H81" s="3">
        <v>37120</v>
      </c>
      <c r="I81" s="1">
        <v>2004</v>
      </c>
      <c r="K81" s="1" t="s">
        <v>86</v>
      </c>
      <c r="M81" s="1" t="s">
        <v>191</v>
      </c>
      <c r="N81" s="2">
        <v>8.6895939825323918</v>
      </c>
      <c r="O81" s="2">
        <f>F81*N81</f>
        <v>0</v>
      </c>
    </row>
    <row r="82" spans="1:15" x14ac:dyDescent="0.2">
      <c r="A82" s="1" t="s">
        <v>210</v>
      </c>
      <c r="B82" s="11" t="s">
        <v>41</v>
      </c>
      <c r="C82" s="11" t="s">
        <v>306</v>
      </c>
      <c r="D82" s="11" t="s">
        <v>307</v>
      </c>
      <c r="E82" s="11">
        <v>1993</v>
      </c>
      <c r="F82" s="11">
        <v>0</v>
      </c>
      <c r="G82" s="11">
        <v>12</v>
      </c>
      <c r="H82" s="12">
        <v>35034</v>
      </c>
      <c r="I82" s="11">
        <v>2005</v>
      </c>
      <c r="J82" s="11" t="s">
        <v>858</v>
      </c>
      <c r="K82" s="11"/>
      <c r="M82" s="11" t="s">
        <v>236</v>
      </c>
      <c r="N82" s="13">
        <v>12.19592137899283</v>
      </c>
      <c r="O82" s="13">
        <f>F82*N82</f>
        <v>0</v>
      </c>
    </row>
    <row r="83" spans="1:15" x14ac:dyDescent="0.2">
      <c r="A83" s="1" t="s">
        <v>14</v>
      </c>
      <c r="B83" s="1" t="s">
        <v>15</v>
      </c>
      <c r="C83" s="1" t="s">
        <v>18</v>
      </c>
      <c r="D83" s="1" t="s">
        <v>447</v>
      </c>
      <c r="E83" s="1">
        <v>1994</v>
      </c>
      <c r="F83" s="1">
        <v>0</v>
      </c>
      <c r="G83" s="1">
        <v>3</v>
      </c>
      <c r="H83" s="3">
        <v>35278</v>
      </c>
      <c r="I83" s="1">
        <v>2004</v>
      </c>
      <c r="J83" s="1" t="s">
        <v>448</v>
      </c>
      <c r="M83" s="2">
        <v>5.4881646205467733</v>
      </c>
      <c r="N83" s="2">
        <f t="shared" ref="N83:N97" si="5">F83*M83</f>
        <v>0</v>
      </c>
    </row>
    <row r="84" spans="1:15" x14ac:dyDescent="0.2">
      <c r="A84" s="1" t="s">
        <v>14</v>
      </c>
      <c r="B84" s="1" t="s">
        <v>461</v>
      </c>
      <c r="C84" s="1" t="s">
        <v>452</v>
      </c>
      <c r="D84" s="1" t="s">
        <v>36</v>
      </c>
      <c r="E84" s="1">
        <v>1994</v>
      </c>
      <c r="F84" s="1">
        <v>0</v>
      </c>
      <c r="H84" s="3">
        <v>35551</v>
      </c>
      <c r="J84" s="1" t="s">
        <v>86</v>
      </c>
      <c r="M84" s="1">
        <v>36</v>
      </c>
      <c r="N84" s="1">
        <f t="shared" si="5"/>
        <v>0</v>
      </c>
    </row>
    <row r="85" spans="1:15" x14ac:dyDescent="0.2">
      <c r="A85" s="1" t="s">
        <v>14</v>
      </c>
      <c r="B85" s="1" t="s">
        <v>461</v>
      </c>
      <c r="C85" s="1" t="s">
        <v>27</v>
      </c>
      <c r="D85" s="1" t="s">
        <v>466</v>
      </c>
      <c r="E85" s="1">
        <v>1994</v>
      </c>
      <c r="F85" s="1">
        <v>0</v>
      </c>
      <c r="H85" s="3"/>
      <c r="J85" s="1" t="s">
        <v>467</v>
      </c>
      <c r="M85" s="1">
        <v>26.5</v>
      </c>
      <c r="N85" s="1">
        <f t="shared" si="5"/>
        <v>0</v>
      </c>
    </row>
    <row r="86" spans="1:15" x14ac:dyDescent="0.2">
      <c r="A86" s="1" t="s">
        <v>14</v>
      </c>
      <c r="B86" s="1" t="s">
        <v>461</v>
      </c>
      <c r="C86" s="1" t="s">
        <v>35</v>
      </c>
      <c r="D86" s="1" t="s">
        <v>36</v>
      </c>
      <c r="E86" s="1">
        <v>1994</v>
      </c>
      <c r="F86" s="1">
        <v>0</v>
      </c>
      <c r="H86" s="3">
        <v>35551</v>
      </c>
      <c r="J86" s="1" t="s">
        <v>86</v>
      </c>
      <c r="M86" s="1">
        <v>31</v>
      </c>
      <c r="N86" s="1">
        <f t="shared" si="5"/>
        <v>0</v>
      </c>
      <c r="O86" s="5"/>
    </row>
    <row r="87" spans="1:15" x14ac:dyDescent="0.2">
      <c r="A87" s="1" t="s">
        <v>14</v>
      </c>
      <c r="B87" s="1" t="s">
        <v>461</v>
      </c>
      <c r="C87" s="1" t="s">
        <v>37</v>
      </c>
      <c r="D87" s="1" t="s">
        <v>466</v>
      </c>
      <c r="E87" s="1">
        <v>1994</v>
      </c>
      <c r="F87" s="1">
        <v>0</v>
      </c>
      <c r="H87" s="3">
        <v>35278</v>
      </c>
      <c r="M87" s="1">
        <v>28</v>
      </c>
      <c r="N87" s="1">
        <f t="shared" si="5"/>
        <v>0</v>
      </c>
    </row>
    <row r="88" spans="1:15" x14ac:dyDescent="0.2">
      <c r="A88" s="1" t="s">
        <v>14</v>
      </c>
      <c r="B88" s="1" t="s">
        <v>461</v>
      </c>
      <c r="C88" s="1" t="s">
        <v>37</v>
      </c>
      <c r="D88" s="1" t="s">
        <v>444</v>
      </c>
      <c r="E88" s="1">
        <v>1994</v>
      </c>
      <c r="F88" s="1">
        <v>0</v>
      </c>
      <c r="H88" s="3">
        <v>35551</v>
      </c>
      <c r="J88" s="1" t="s">
        <v>471</v>
      </c>
      <c r="M88" s="1">
        <v>38</v>
      </c>
      <c r="N88" s="1">
        <f t="shared" si="5"/>
        <v>0</v>
      </c>
    </row>
    <row r="89" spans="1:15" x14ac:dyDescent="0.2">
      <c r="A89" s="1" t="s">
        <v>14</v>
      </c>
      <c r="B89" s="1" t="s">
        <v>487</v>
      </c>
      <c r="C89" s="1" t="s">
        <v>495</v>
      </c>
      <c r="D89" s="1" t="s">
        <v>496</v>
      </c>
      <c r="E89" s="1">
        <v>1994</v>
      </c>
      <c r="F89" s="1">
        <v>0</v>
      </c>
      <c r="H89" s="3"/>
      <c r="L89" s="1" t="s">
        <v>492</v>
      </c>
      <c r="M89" s="1">
        <v>45</v>
      </c>
      <c r="N89" s="1">
        <f t="shared" si="5"/>
        <v>0</v>
      </c>
      <c r="O89" s="5"/>
    </row>
    <row r="90" spans="1:15" x14ac:dyDescent="0.2">
      <c r="A90" s="1" t="s">
        <v>14</v>
      </c>
      <c r="B90" s="1" t="s">
        <v>61</v>
      </c>
      <c r="C90" s="1" t="s">
        <v>69</v>
      </c>
      <c r="D90" s="1" t="s">
        <v>67</v>
      </c>
      <c r="E90" s="1">
        <v>1994</v>
      </c>
      <c r="F90" s="1">
        <v>0</v>
      </c>
      <c r="G90" s="1">
        <v>3</v>
      </c>
      <c r="H90" s="3"/>
      <c r="I90" s="1">
        <v>2004</v>
      </c>
      <c r="J90" s="1" t="s">
        <v>503</v>
      </c>
      <c r="K90" s="1" t="s">
        <v>70</v>
      </c>
      <c r="L90" s="1" t="s">
        <v>504</v>
      </c>
      <c r="M90" s="1">
        <v>70</v>
      </c>
      <c r="N90" s="1">
        <f t="shared" si="5"/>
        <v>0</v>
      </c>
      <c r="O90" s="5"/>
    </row>
    <row r="91" spans="1:15" x14ac:dyDescent="0.2">
      <c r="A91" s="1" t="s">
        <v>14</v>
      </c>
      <c r="B91" s="1" t="s">
        <v>61</v>
      </c>
      <c r="C91" s="1" t="s">
        <v>509</v>
      </c>
      <c r="D91" s="1" t="s">
        <v>510</v>
      </c>
      <c r="E91" s="1">
        <v>1994</v>
      </c>
      <c r="F91" s="1">
        <v>0</v>
      </c>
      <c r="H91" s="3">
        <v>35490</v>
      </c>
      <c r="I91" s="1">
        <v>1999</v>
      </c>
      <c r="L91" s="1" t="s">
        <v>48</v>
      </c>
      <c r="M91" s="1">
        <v>44.9</v>
      </c>
      <c r="N91" s="1">
        <f t="shared" si="5"/>
        <v>0</v>
      </c>
    </row>
    <row r="92" spans="1:15" x14ac:dyDescent="0.2">
      <c r="A92" s="1" t="s">
        <v>14</v>
      </c>
      <c r="B92" s="1" t="s">
        <v>100</v>
      </c>
      <c r="C92" s="1" t="s">
        <v>525</v>
      </c>
      <c r="D92" s="1" t="s">
        <v>526</v>
      </c>
      <c r="E92" s="1">
        <v>1994</v>
      </c>
      <c r="F92" s="1">
        <v>0</v>
      </c>
      <c r="H92" s="3">
        <v>34973</v>
      </c>
      <c r="J92" s="1" t="s">
        <v>527</v>
      </c>
      <c r="L92" s="1" t="s">
        <v>528</v>
      </c>
      <c r="M92" s="1">
        <v>34</v>
      </c>
      <c r="N92" s="1">
        <f t="shared" si="5"/>
        <v>0</v>
      </c>
    </row>
    <row r="93" spans="1:15" x14ac:dyDescent="0.2">
      <c r="A93" s="1" t="s">
        <v>14</v>
      </c>
      <c r="B93" s="1" t="s">
        <v>128</v>
      </c>
      <c r="C93" s="1" t="s">
        <v>558</v>
      </c>
      <c r="D93" s="1" t="s">
        <v>559</v>
      </c>
      <c r="E93" s="1">
        <v>1994</v>
      </c>
      <c r="F93" s="1">
        <v>0</v>
      </c>
      <c r="H93" s="3">
        <v>35034</v>
      </c>
      <c r="I93" s="1">
        <v>2005</v>
      </c>
      <c r="J93" s="1" t="s">
        <v>54</v>
      </c>
      <c r="L93" s="1" t="s">
        <v>232</v>
      </c>
      <c r="M93" s="1">
        <v>30</v>
      </c>
      <c r="N93" s="1">
        <f t="shared" si="5"/>
        <v>0</v>
      </c>
    </row>
    <row r="94" spans="1:15" x14ac:dyDescent="0.2">
      <c r="A94" s="1" t="s">
        <v>14</v>
      </c>
      <c r="B94" s="1" t="s">
        <v>578</v>
      </c>
      <c r="C94" s="1" t="s">
        <v>580</v>
      </c>
      <c r="D94" s="1" t="s">
        <v>582</v>
      </c>
      <c r="E94" s="1">
        <v>1994</v>
      </c>
      <c r="F94" s="1">
        <v>0</v>
      </c>
      <c r="H94" s="3"/>
      <c r="M94" s="1">
        <v>20</v>
      </c>
      <c r="N94" s="1">
        <f t="shared" si="5"/>
        <v>0</v>
      </c>
      <c r="O94" s="5"/>
    </row>
    <row r="95" spans="1:15" x14ac:dyDescent="0.2">
      <c r="A95" s="1" t="s">
        <v>14</v>
      </c>
      <c r="B95" s="1" t="s">
        <v>188</v>
      </c>
      <c r="C95" s="1" t="s">
        <v>189</v>
      </c>
      <c r="D95" s="1" t="s">
        <v>190</v>
      </c>
      <c r="E95" s="1">
        <v>1994</v>
      </c>
      <c r="F95" s="1">
        <v>0</v>
      </c>
      <c r="G95" s="1">
        <v>3</v>
      </c>
      <c r="H95" s="3">
        <v>37110</v>
      </c>
      <c r="I95" s="1">
        <v>2003</v>
      </c>
      <c r="L95" s="1" t="s">
        <v>191</v>
      </c>
      <c r="M95" s="2">
        <v>5.0308175688345429</v>
      </c>
      <c r="N95" s="2">
        <f t="shared" si="5"/>
        <v>0</v>
      </c>
    </row>
    <row r="96" spans="1:15" x14ac:dyDescent="0.2">
      <c r="A96" s="1" t="s">
        <v>14</v>
      </c>
      <c r="B96" s="1" t="s">
        <v>599</v>
      </c>
      <c r="C96" s="1" t="s">
        <v>600</v>
      </c>
      <c r="D96" s="1" t="s">
        <v>602</v>
      </c>
      <c r="E96" s="1">
        <v>1994</v>
      </c>
      <c r="F96" s="1">
        <v>0</v>
      </c>
      <c r="H96" s="3">
        <v>35034</v>
      </c>
      <c r="J96" s="1" t="s">
        <v>603</v>
      </c>
      <c r="L96" s="1" t="s">
        <v>232</v>
      </c>
      <c r="M96" s="1">
        <v>0</v>
      </c>
      <c r="N96" s="1">
        <f t="shared" si="5"/>
        <v>0</v>
      </c>
    </row>
    <row r="97" spans="1:15" x14ac:dyDescent="0.2">
      <c r="A97" s="1" t="s">
        <v>210</v>
      </c>
      <c r="B97" s="1" t="s">
        <v>41</v>
      </c>
      <c r="C97" s="1" t="s">
        <v>245</v>
      </c>
      <c r="D97" s="1" t="s">
        <v>711</v>
      </c>
      <c r="E97" s="1">
        <v>1994</v>
      </c>
      <c r="F97" s="1">
        <v>0</v>
      </c>
      <c r="G97" s="1">
        <v>3</v>
      </c>
      <c r="H97" s="3">
        <v>35309</v>
      </c>
      <c r="I97" s="1">
        <v>1998</v>
      </c>
      <c r="J97" s="1" t="s">
        <v>712</v>
      </c>
      <c r="L97" s="1" t="s">
        <v>48</v>
      </c>
      <c r="M97" s="2">
        <v>6.0827157877726741</v>
      </c>
      <c r="N97" s="2">
        <f t="shared" si="5"/>
        <v>0</v>
      </c>
      <c r="O97" s="5"/>
    </row>
    <row r="98" spans="1:15" x14ac:dyDescent="0.2">
      <c r="A98" s="1" t="s">
        <v>210</v>
      </c>
      <c r="B98" s="1" t="s">
        <v>41</v>
      </c>
      <c r="C98" s="1" t="s">
        <v>313</v>
      </c>
      <c r="D98" s="1" t="s">
        <v>314</v>
      </c>
      <c r="E98" s="1">
        <v>1994</v>
      </c>
      <c r="F98" s="1">
        <v>0</v>
      </c>
      <c r="G98" s="1">
        <v>12</v>
      </c>
      <c r="H98" s="3">
        <v>36995</v>
      </c>
      <c r="I98" s="1">
        <v>2005</v>
      </c>
      <c r="L98" s="1" t="s">
        <v>236</v>
      </c>
      <c r="M98" s="2">
        <v>12.19592137899283</v>
      </c>
      <c r="N98" s="2" t="e">
        <f>#REF!*#REF!</f>
        <v>#REF!</v>
      </c>
      <c r="O98" s="5"/>
    </row>
    <row r="99" spans="1:15" x14ac:dyDescent="0.2">
      <c r="A99" s="1" t="s">
        <v>210</v>
      </c>
      <c r="B99" s="1" t="s">
        <v>646</v>
      </c>
      <c r="C99" s="1" t="s">
        <v>41</v>
      </c>
      <c r="D99" s="1" t="s">
        <v>650</v>
      </c>
      <c r="E99" s="1">
        <v>1994</v>
      </c>
      <c r="F99" s="1">
        <v>0</v>
      </c>
      <c r="H99" s="3">
        <v>35278</v>
      </c>
      <c r="J99" s="1" t="s">
        <v>467</v>
      </c>
      <c r="M99" s="1">
        <v>28</v>
      </c>
      <c r="N99" s="1">
        <f>F99*M99</f>
        <v>0</v>
      </c>
      <c r="O99" s="5"/>
    </row>
    <row r="100" spans="1:15" x14ac:dyDescent="0.2">
      <c r="A100" s="1" t="s">
        <v>210</v>
      </c>
      <c r="B100" s="1" t="s">
        <v>357</v>
      </c>
      <c r="C100" s="1" t="s">
        <v>362</v>
      </c>
      <c r="D100" s="1" t="s">
        <v>363</v>
      </c>
      <c r="E100" s="1">
        <v>1994</v>
      </c>
      <c r="F100" s="1">
        <v>0</v>
      </c>
      <c r="G100" s="1">
        <v>3</v>
      </c>
      <c r="H100" s="3">
        <v>36342</v>
      </c>
      <c r="I100" s="1">
        <v>2000</v>
      </c>
      <c r="J100" s="1" t="s">
        <v>364</v>
      </c>
      <c r="M100" s="2">
        <v>4.1161234654100802</v>
      </c>
      <c r="N100" s="2">
        <f>F100*M100</f>
        <v>0</v>
      </c>
    </row>
    <row r="101" spans="1:15" x14ac:dyDescent="0.2">
      <c r="A101" s="1" t="s">
        <v>210</v>
      </c>
      <c r="B101" s="1" t="s">
        <v>400</v>
      </c>
      <c r="C101" s="1" t="s">
        <v>401</v>
      </c>
      <c r="D101" s="1" t="s">
        <v>694</v>
      </c>
      <c r="E101" s="1">
        <v>1994</v>
      </c>
      <c r="F101" s="1">
        <v>0</v>
      </c>
      <c r="H101" s="3">
        <v>35643</v>
      </c>
      <c r="I101" s="1">
        <v>2002</v>
      </c>
      <c r="J101" s="1" t="s">
        <v>695</v>
      </c>
      <c r="M101" s="1">
        <v>30</v>
      </c>
      <c r="N101" s="1">
        <f>F101*M101</f>
        <v>0</v>
      </c>
    </row>
    <row r="102" spans="1:15" x14ac:dyDescent="0.2">
      <c r="A102" s="1" t="s">
        <v>210</v>
      </c>
      <c r="B102" s="1" t="s">
        <v>400</v>
      </c>
      <c r="C102" s="1" t="s">
        <v>401</v>
      </c>
      <c r="D102" s="1" t="s">
        <v>696</v>
      </c>
      <c r="E102" s="1">
        <v>1994</v>
      </c>
      <c r="F102" s="1">
        <v>0</v>
      </c>
      <c r="G102" s="1">
        <v>3</v>
      </c>
      <c r="H102" s="3">
        <v>35643</v>
      </c>
      <c r="I102" s="1">
        <v>2002</v>
      </c>
      <c r="J102" s="1" t="s">
        <v>697</v>
      </c>
      <c r="M102" s="2">
        <v>6.2504097067338256</v>
      </c>
      <c r="N102" s="2" t="e">
        <f>#REF!*#REF!</f>
        <v>#REF!</v>
      </c>
    </row>
    <row r="103" spans="1:15" x14ac:dyDescent="0.2">
      <c r="A103" s="1" t="s">
        <v>210</v>
      </c>
      <c r="B103" s="1" t="s">
        <v>698</v>
      </c>
      <c r="C103" s="1" t="s">
        <v>699</v>
      </c>
      <c r="D103" s="1" t="s">
        <v>602</v>
      </c>
      <c r="E103" s="1">
        <v>1994</v>
      </c>
      <c r="F103" s="1">
        <v>0</v>
      </c>
      <c r="H103" s="3"/>
      <c r="L103" s="1" t="s">
        <v>232</v>
      </c>
      <c r="M103" s="1">
        <v>0</v>
      </c>
      <c r="N103" s="1">
        <f>F103*M103</f>
        <v>0</v>
      </c>
      <c r="O103" s="5"/>
    </row>
    <row r="104" spans="1:15" x14ac:dyDescent="0.2">
      <c r="A104" s="1" t="s">
        <v>210</v>
      </c>
      <c r="B104" s="1" t="s">
        <v>196</v>
      </c>
      <c r="C104" s="1" t="s">
        <v>401</v>
      </c>
      <c r="D104" s="1" t="s">
        <v>402</v>
      </c>
      <c r="E104" s="1">
        <v>1994</v>
      </c>
      <c r="F104" s="1">
        <v>0</v>
      </c>
      <c r="G104" s="1">
        <v>3</v>
      </c>
      <c r="H104" s="3">
        <v>35643</v>
      </c>
      <c r="I104" s="1">
        <v>2002</v>
      </c>
      <c r="J104" s="1" t="s">
        <v>21</v>
      </c>
      <c r="M104" s="2">
        <v>4.8783685515971325</v>
      </c>
      <c r="N104" s="2">
        <f>F104*M104</f>
        <v>0</v>
      </c>
    </row>
    <row r="105" spans="1:15" x14ac:dyDescent="0.2">
      <c r="A105" s="1" t="s">
        <v>210</v>
      </c>
      <c r="B105" s="1" t="s">
        <v>41</v>
      </c>
      <c r="C105" s="1" t="s">
        <v>306</v>
      </c>
      <c r="D105" s="1" t="s">
        <v>307</v>
      </c>
      <c r="E105" s="1">
        <v>1994</v>
      </c>
      <c r="F105" s="1">
        <v>0</v>
      </c>
      <c r="G105" s="1">
        <v>12</v>
      </c>
      <c r="H105" s="3">
        <v>36995</v>
      </c>
      <c r="I105" s="1">
        <v>2010</v>
      </c>
      <c r="J105" s="1" t="s">
        <v>853</v>
      </c>
      <c r="M105" s="1" t="s">
        <v>236</v>
      </c>
      <c r="N105" s="2">
        <v>12.19592137899283</v>
      </c>
      <c r="O105" s="2">
        <f>F105*N105</f>
        <v>0</v>
      </c>
    </row>
    <row r="106" spans="1:15" x14ac:dyDescent="0.2">
      <c r="A106" s="1" t="s">
        <v>210</v>
      </c>
      <c r="B106" s="1" t="s">
        <v>41</v>
      </c>
      <c r="C106" s="1" t="s">
        <v>301</v>
      </c>
      <c r="D106" s="1" t="s">
        <v>302</v>
      </c>
      <c r="E106" s="1">
        <v>1994</v>
      </c>
      <c r="F106" s="1">
        <v>0</v>
      </c>
      <c r="G106" s="1">
        <v>12</v>
      </c>
      <c r="H106" s="3">
        <v>36995</v>
      </c>
      <c r="I106" s="1">
        <v>2006</v>
      </c>
      <c r="J106" s="1" t="s">
        <v>879</v>
      </c>
      <c r="M106" s="1" t="s">
        <v>236</v>
      </c>
      <c r="N106" s="2">
        <v>12.19592137899283</v>
      </c>
      <c r="O106" s="2">
        <f>F106*N106</f>
        <v>0</v>
      </c>
    </row>
    <row r="107" spans="1:15" x14ac:dyDescent="0.2">
      <c r="A107" s="1" t="s">
        <v>210</v>
      </c>
      <c r="B107" s="1" t="s">
        <v>41</v>
      </c>
      <c r="C107" s="1" t="s">
        <v>313</v>
      </c>
      <c r="D107" s="1" t="s">
        <v>314</v>
      </c>
      <c r="E107" s="1">
        <v>1994</v>
      </c>
      <c r="F107" s="1">
        <v>0</v>
      </c>
      <c r="G107" s="1">
        <v>12</v>
      </c>
      <c r="H107" s="3">
        <v>37622</v>
      </c>
      <c r="I107" s="1">
        <v>2005</v>
      </c>
      <c r="J107" s="1" t="s">
        <v>1024</v>
      </c>
      <c r="L107" s="11"/>
      <c r="M107" s="1" t="s">
        <v>236</v>
      </c>
      <c r="N107" s="2">
        <v>15</v>
      </c>
      <c r="O107" s="2">
        <f>F107*N107</f>
        <v>0</v>
      </c>
    </row>
    <row r="108" spans="1:15" x14ac:dyDescent="0.2">
      <c r="A108" s="1" t="s">
        <v>14</v>
      </c>
      <c r="B108" s="1" t="s">
        <v>15</v>
      </c>
      <c r="C108" s="1" t="s">
        <v>18</v>
      </c>
      <c r="D108" s="1" t="s">
        <v>20</v>
      </c>
      <c r="E108" s="1">
        <v>1995</v>
      </c>
      <c r="F108" s="1">
        <v>0</v>
      </c>
      <c r="G108" s="1">
        <v>3</v>
      </c>
      <c r="H108" s="3">
        <v>35551</v>
      </c>
      <c r="I108" s="1">
        <v>2002</v>
      </c>
      <c r="J108" s="1" t="s">
        <v>724</v>
      </c>
      <c r="M108" s="2">
        <v>7.1651038101582882</v>
      </c>
      <c r="N108" s="2">
        <f t="shared" ref="N108:N116" si="6">F108*M108</f>
        <v>0</v>
      </c>
      <c r="O108" s="5"/>
    </row>
    <row r="109" spans="1:15" x14ac:dyDescent="0.2">
      <c r="A109" s="1" t="s">
        <v>14</v>
      </c>
      <c r="B109" s="1" t="s">
        <v>15</v>
      </c>
      <c r="C109" s="1" t="s">
        <v>27</v>
      </c>
      <c r="D109" s="1" t="s">
        <v>20</v>
      </c>
      <c r="E109" s="1">
        <v>1995</v>
      </c>
      <c r="F109" s="1">
        <v>0</v>
      </c>
      <c r="H109" s="3">
        <v>35551</v>
      </c>
      <c r="I109" s="1">
        <v>2003</v>
      </c>
      <c r="J109" s="1" t="s">
        <v>457</v>
      </c>
      <c r="M109" s="1">
        <v>47</v>
      </c>
      <c r="N109" s="1">
        <f t="shared" si="6"/>
        <v>0</v>
      </c>
    </row>
    <row r="110" spans="1:15" x14ac:dyDescent="0.2">
      <c r="A110" s="1" t="s">
        <v>14</v>
      </c>
      <c r="B110" s="1" t="s">
        <v>15</v>
      </c>
      <c r="C110" s="1" t="s">
        <v>27</v>
      </c>
      <c r="D110" s="1" t="s">
        <v>28</v>
      </c>
      <c r="E110" s="1">
        <v>1995</v>
      </c>
      <c r="F110" s="1">
        <v>0</v>
      </c>
      <c r="H110" s="3"/>
      <c r="I110" s="1">
        <v>2001</v>
      </c>
      <c r="K110" s="1" t="s">
        <v>458</v>
      </c>
      <c r="M110" s="1">
        <v>33</v>
      </c>
      <c r="N110" s="1">
        <f t="shared" si="6"/>
        <v>0</v>
      </c>
    </row>
    <row r="111" spans="1:15" x14ac:dyDescent="0.2">
      <c r="A111" s="1" t="s">
        <v>14</v>
      </c>
      <c r="B111" s="1" t="s">
        <v>15</v>
      </c>
      <c r="C111" s="1" t="s">
        <v>37</v>
      </c>
      <c r="D111" s="1" t="s">
        <v>36</v>
      </c>
      <c r="E111" s="1">
        <v>1995</v>
      </c>
      <c r="F111" s="1">
        <v>1</v>
      </c>
      <c r="G111" s="1">
        <v>6</v>
      </c>
      <c r="H111" s="3">
        <v>35551</v>
      </c>
      <c r="I111" s="1">
        <v>2000</v>
      </c>
      <c r="J111" s="1" t="s">
        <v>21</v>
      </c>
      <c r="M111" s="2">
        <v>8.07979791358275</v>
      </c>
      <c r="N111" s="2">
        <f t="shared" si="6"/>
        <v>8.07979791358275</v>
      </c>
    </row>
    <row r="112" spans="1:15" x14ac:dyDescent="0.2">
      <c r="A112" s="1" t="s">
        <v>14</v>
      </c>
      <c r="B112" s="1" t="s">
        <v>15</v>
      </c>
      <c r="C112" s="1" t="s">
        <v>37</v>
      </c>
      <c r="D112" s="1" t="s">
        <v>36</v>
      </c>
      <c r="E112" s="1">
        <v>1995</v>
      </c>
      <c r="F112" s="1">
        <v>0</v>
      </c>
      <c r="G112" s="1">
        <v>6</v>
      </c>
      <c r="H112" s="3">
        <v>36865</v>
      </c>
      <c r="I112" s="1">
        <v>2002</v>
      </c>
      <c r="L112" s="1" t="s">
        <v>414</v>
      </c>
      <c r="M112" s="2">
        <v>8.07979791358275</v>
      </c>
      <c r="N112" s="2">
        <f t="shared" si="6"/>
        <v>0</v>
      </c>
    </row>
    <row r="113" spans="1:15" x14ac:dyDescent="0.2">
      <c r="A113" s="1" t="s">
        <v>14</v>
      </c>
      <c r="B113" s="1" t="s">
        <v>461</v>
      </c>
      <c r="C113" s="1" t="s">
        <v>452</v>
      </c>
      <c r="D113" s="1" t="s">
        <v>444</v>
      </c>
      <c r="E113" s="1">
        <v>1995</v>
      </c>
      <c r="F113" s="1">
        <v>0</v>
      </c>
      <c r="H113" s="3">
        <v>35551</v>
      </c>
      <c r="J113" s="1" t="s">
        <v>464</v>
      </c>
      <c r="M113" s="1">
        <v>24</v>
      </c>
      <c r="N113" s="1">
        <f t="shared" si="6"/>
        <v>0</v>
      </c>
    </row>
    <row r="114" spans="1:15" x14ac:dyDescent="0.2">
      <c r="A114" s="1" t="s">
        <v>14</v>
      </c>
      <c r="B114" s="1" t="s">
        <v>461</v>
      </c>
      <c r="C114" s="1" t="s">
        <v>452</v>
      </c>
      <c r="D114" s="1" t="s">
        <v>456</v>
      </c>
      <c r="E114" s="1">
        <v>1995</v>
      </c>
      <c r="F114" s="1">
        <v>0</v>
      </c>
      <c r="H114" s="3">
        <v>35551</v>
      </c>
      <c r="J114" s="1" t="s">
        <v>464</v>
      </c>
      <c r="M114" s="1">
        <v>27</v>
      </c>
      <c r="N114" s="1">
        <f t="shared" si="6"/>
        <v>0</v>
      </c>
    </row>
    <row r="115" spans="1:15" x14ac:dyDescent="0.2">
      <c r="A115" s="1" t="s">
        <v>14</v>
      </c>
      <c r="B115" s="1" t="s">
        <v>461</v>
      </c>
      <c r="C115" s="1" t="s">
        <v>27</v>
      </c>
      <c r="D115" s="1" t="s">
        <v>468</v>
      </c>
      <c r="E115" s="1">
        <v>1995</v>
      </c>
      <c r="F115" s="1">
        <v>0</v>
      </c>
      <c r="H115" s="3">
        <v>35551</v>
      </c>
      <c r="J115" s="1" t="s">
        <v>86</v>
      </c>
      <c r="M115" s="1">
        <v>30.5</v>
      </c>
      <c r="N115" s="1">
        <f t="shared" si="6"/>
        <v>0</v>
      </c>
      <c r="O115" s="5"/>
    </row>
    <row r="116" spans="1:15" x14ac:dyDescent="0.2">
      <c r="A116" s="1" t="s">
        <v>14</v>
      </c>
      <c r="B116" s="1" t="s">
        <v>461</v>
      </c>
      <c r="C116" s="1" t="s">
        <v>27</v>
      </c>
      <c r="D116" s="1" t="s">
        <v>453</v>
      </c>
      <c r="E116" s="1">
        <v>1995</v>
      </c>
      <c r="F116" s="1">
        <v>0</v>
      </c>
      <c r="H116" s="3">
        <v>35855</v>
      </c>
      <c r="J116" s="1" t="s">
        <v>86</v>
      </c>
      <c r="M116" s="1">
        <v>34</v>
      </c>
      <c r="N116" s="1">
        <f t="shared" si="6"/>
        <v>0</v>
      </c>
    </row>
    <row r="117" spans="1:15" x14ac:dyDescent="0.2">
      <c r="A117" s="1" t="s">
        <v>14</v>
      </c>
      <c r="B117" s="1" t="s">
        <v>41</v>
      </c>
      <c r="C117" s="1" t="s">
        <v>488</v>
      </c>
      <c r="D117" s="1" t="s">
        <v>717</v>
      </c>
      <c r="E117" s="1">
        <v>1995</v>
      </c>
      <c r="F117" s="1">
        <v>0</v>
      </c>
      <c r="G117" s="1">
        <v>6</v>
      </c>
      <c r="H117" s="3">
        <v>35278</v>
      </c>
      <c r="I117" s="1">
        <v>2000</v>
      </c>
      <c r="J117" s="1" t="s">
        <v>486</v>
      </c>
      <c r="M117" s="2">
        <v>7.4700018446331091</v>
      </c>
      <c r="N117" s="2">
        <v>0</v>
      </c>
    </row>
    <row r="118" spans="1:15" x14ac:dyDescent="0.2">
      <c r="A118" s="1" t="s">
        <v>14</v>
      </c>
      <c r="B118" s="1" t="s">
        <v>487</v>
      </c>
      <c r="C118" s="1" t="s">
        <v>488</v>
      </c>
      <c r="D118" s="1" t="s">
        <v>489</v>
      </c>
      <c r="E118" s="1">
        <v>1995</v>
      </c>
      <c r="F118" s="1">
        <v>0</v>
      </c>
      <c r="H118" s="3">
        <v>35278</v>
      </c>
      <c r="J118" s="1" t="s">
        <v>490</v>
      </c>
      <c r="M118" s="1">
        <v>20</v>
      </c>
      <c r="N118" s="1">
        <f t="shared" ref="N118:N126" si="7">F118*M118</f>
        <v>0</v>
      </c>
    </row>
    <row r="119" spans="1:15" x14ac:dyDescent="0.2">
      <c r="A119" s="1" t="s">
        <v>14</v>
      </c>
      <c r="B119" s="1" t="s">
        <v>61</v>
      </c>
      <c r="C119" s="1" t="s">
        <v>97</v>
      </c>
      <c r="D119" s="1" t="s">
        <v>511</v>
      </c>
      <c r="E119" s="1">
        <v>1995</v>
      </c>
      <c r="F119" s="1">
        <v>0</v>
      </c>
      <c r="H119" s="3">
        <v>35947</v>
      </c>
      <c r="I119" s="1">
        <v>2003</v>
      </c>
      <c r="L119" s="1" t="s">
        <v>492</v>
      </c>
      <c r="M119" s="1">
        <v>40</v>
      </c>
      <c r="N119" s="1">
        <f t="shared" si="7"/>
        <v>0</v>
      </c>
    </row>
    <row r="120" spans="1:15" x14ac:dyDescent="0.2">
      <c r="A120" s="1" t="s">
        <v>14</v>
      </c>
      <c r="B120" s="1" t="s">
        <v>111</v>
      </c>
      <c r="C120" s="1" t="s">
        <v>112</v>
      </c>
      <c r="D120" s="1" t="s">
        <v>113</v>
      </c>
      <c r="E120" s="1">
        <v>1995</v>
      </c>
      <c r="F120" s="1">
        <v>0</v>
      </c>
      <c r="G120" s="1">
        <v>12</v>
      </c>
      <c r="H120" s="3">
        <v>37132</v>
      </c>
      <c r="I120" s="1">
        <v>2002</v>
      </c>
      <c r="L120" s="1" t="s">
        <v>114</v>
      </c>
      <c r="M120" s="2">
        <v>9.9091861204316753</v>
      </c>
      <c r="N120" s="2">
        <f t="shared" si="7"/>
        <v>0</v>
      </c>
      <c r="O120" s="5"/>
    </row>
    <row r="121" spans="1:15" x14ac:dyDescent="0.2">
      <c r="A121" s="1" t="s">
        <v>14</v>
      </c>
      <c r="B121" s="1" t="s">
        <v>115</v>
      </c>
      <c r="C121" s="1" t="s">
        <v>116</v>
      </c>
      <c r="D121" s="1" t="s">
        <v>117</v>
      </c>
      <c r="E121" s="1">
        <v>1995</v>
      </c>
      <c r="F121" s="1">
        <v>0</v>
      </c>
      <c r="G121" s="1">
        <v>3</v>
      </c>
      <c r="H121" s="3">
        <v>36822</v>
      </c>
      <c r="I121" s="1">
        <v>2010</v>
      </c>
      <c r="J121" s="1" t="s">
        <v>118</v>
      </c>
      <c r="L121" s="1" t="s">
        <v>119</v>
      </c>
      <c r="M121" s="2">
        <v>8.2322469308201605</v>
      </c>
      <c r="N121" s="2">
        <f t="shared" si="7"/>
        <v>0</v>
      </c>
    </row>
    <row r="122" spans="1:15" x14ac:dyDescent="0.2">
      <c r="A122" s="1" t="s">
        <v>14</v>
      </c>
      <c r="B122" s="1" t="s">
        <v>578</v>
      </c>
      <c r="C122" s="1" t="s">
        <v>580</v>
      </c>
      <c r="D122" s="1" t="s">
        <v>581</v>
      </c>
      <c r="E122" s="1">
        <v>1995</v>
      </c>
      <c r="F122" s="1">
        <v>0</v>
      </c>
      <c r="H122" s="3"/>
      <c r="M122" s="1">
        <v>17.899999999999999</v>
      </c>
      <c r="N122" s="1">
        <f t="shared" si="7"/>
        <v>0</v>
      </c>
    </row>
    <row r="123" spans="1:15" x14ac:dyDescent="0.2">
      <c r="A123" s="1" t="s">
        <v>14</v>
      </c>
      <c r="B123" s="1" t="s">
        <v>589</v>
      </c>
      <c r="C123" s="1" t="s">
        <v>590</v>
      </c>
      <c r="D123" s="1" t="s">
        <v>521</v>
      </c>
      <c r="E123" s="1">
        <v>1995</v>
      </c>
      <c r="F123" s="1">
        <v>0</v>
      </c>
      <c r="H123" s="3"/>
      <c r="M123" s="1">
        <v>18</v>
      </c>
      <c r="N123" s="1">
        <f t="shared" si="7"/>
        <v>0</v>
      </c>
    </row>
    <row r="124" spans="1:15" x14ac:dyDescent="0.2">
      <c r="A124" s="1" t="s">
        <v>210</v>
      </c>
      <c r="B124" s="1" t="s">
        <v>618</v>
      </c>
      <c r="C124" s="1" t="s">
        <v>211</v>
      </c>
      <c r="D124" s="1" t="s">
        <v>619</v>
      </c>
      <c r="E124" s="1">
        <v>1995</v>
      </c>
      <c r="F124" s="1">
        <v>0</v>
      </c>
      <c r="H124" s="3">
        <v>35551</v>
      </c>
      <c r="J124" s="1" t="s">
        <v>620</v>
      </c>
      <c r="M124" s="1">
        <v>42</v>
      </c>
      <c r="N124" s="1">
        <f t="shared" si="7"/>
        <v>0</v>
      </c>
      <c r="O124" s="5"/>
    </row>
    <row r="125" spans="1:15" x14ac:dyDescent="0.2">
      <c r="A125" s="1" t="s">
        <v>210</v>
      </c>
      <c r="B125" s="1" t="s">
        <v>618</v>
      </c>
      <c r="C125" s="1" t="s">
        <v>211</v>
      </c>
      <c r="D125" s="1" t="s">
        <v>466</v>
      </c>
      <c r="E125" s="1">
        <v>1995</v>
      </c>
      <c r="F125" s="1">
        <v>0</v>
      </c>
      <c r="H125" s="3">
        <v>35551</v>
      </c>
      <c r="J125" s="1" t="s">
        <v>471</v>
      </c>
      <c r="M125" s="1">
        <v>31.5</v>
      </c>
      <c r="N125" s="1">
        <f t="shared" si="7"/>
        <v>0</v>
      </c>
    </row>
    <row r="126" spans="1:15" x14ac:dyDescent="0.2">
      <c r="A126" s="1" t="s">
        <v>210</v>
      </c>
      <c r="B126" s="1" t="s">
        <v>213</v>
      </c>
      <c r="C126" s="1" t="s">
        <v>218</v>
      </c>
      <c r="D126" s="1" t="s">
        <v>219</v>
      </c>
      <c r="E126" s="1">
        <v>1995</v>
      </c>
      <c r="F126" s="1">
        <v>0</v>
      </c>
      <c r="H126" s="3">
        <v>36495</v>
      </c>
      <c r="I126" s="1">
        <v>2002</v>
      </c>
      <c r="J126" s="1" t="s">
        <v>627</v>
      </c>
      <c r="M126" s="1">
        <v>42</v>
      </c>
      <c r="N126" s="1">
        <f t="shared" si="7"/>
        <v>0</v>
      </c>
      <c r="O126" s="5"/>
    </row>
    <row r="127" spans="1:15" x14ac:dyDescent="0.2">
      <c r="A127" s="1" t="s">
        <v>210</v>
      </c>
      <c r="B127" s="1" t="s">
        <v>41</v>
      </c>
      <c r="C127" s="1" t="s">
        <v>234</v>
      </c>
      <c r="D127" s="1" t="s">
        <v>710</v>
      </c>
      <c r="E127" s="1">
        <v>1995</v>
      </c>
      <c r="F127" s="1">
        <v>0</v>
      </c>
      <c r="G127" s="1">
        <v>3</v>
      </c>
      <c r="H127" s="3">
        <v>37080</v>
      </c>
      <c r="I127" s="1">
        <v>2002</v>
      </c>
      <c r="M127" s="2">
        <v>4.5734705171223116</v>
      </c>
      <c r="N127" s="2">
        <f>F15*M15</f>
        <v>0</v>
      </c>
      <c r="O127" s="5"/>
    </row>
    <row r="128" spans="1:15" x14ac:dyDescent="0.2">
      <c r="A128" s="1" t="s">
        <v>210</v>
      </c>
      <c r="B128" s="1" t="s">
        <v>41</v>
      </c>
      <c r="C128" s="1" t="s">
        <v>240</v>
      </c>
      <c r="D128" s="1" t="s">
        <v>241</v>
      </c>
      <c r="E128" s="1">
        <v>1995</v>
      </c>
      <c r="F128" s="1">
        <v>0</v>
      </c>
      <c r="G128" s="1">
        <v>12</v>
      </c>
      <c r="H128" s="3">
        <v>37622</v>
      </c>
      <c r="I128" s="1">
        <v>2002</v>
      </c>
      <c r="L128" s="1" t="s">
        <v>236</v>
      </c>
      <c r="M128" s="2">
        <v>7</v>
      </c>
      <c r="N128" s="2">
        <f t="shared" ref="N128:N137" si="8">F128*M128</f>
        <v>0</v>
      </c>
      <c r="O128" s="5"/>
    </row>
    <row r="129" spans="1:15" x14ac:dyDescent="0.2">
      <c r="A129" s="1" t="s">
        <v>210</v>
      </c>
      <c r="B129" s="1" t="s">
        <v>41</v>
      </c>
      <c r="C129" s="1" t="s">
        <v>633</v>
      </c>
      <c r="D129" s="1" t="s">
        <v>634</v>
      </c>
      <c r="E129" s="1">
        <v>1995</v>
      </c>
      <c r="F129" s="1">
        <v>0</v>
      </c>
      <c r="H129" s="3">
        <v>35765</v>
      </c>
      <c r="L129" s="1" t="s">
        <v>232</v>
      </c>
      <c r="M129" s="1">
        <v>50</v>
      </c>
      <c r="N129" s="1">
        <f t="shared" si="8"/>
        <v>0</v>
      </c>
    </row>
    <row r="130" spans="1:15" x14ac:dyDescent="0.2">
      <c r="A130" s="1" t="s">
        <v>210</v>
      </c>
      <c r="B130" s="1" t="s">
        <v>41</v>
      </c>
      <c r="C130" s="1" t="s">
        <v>271</v>
      </c>
      <c r="D130" s="1" t="s">
        <v>637</v>
      </c>
      <c r="E130" s="1">
        <v>1995</v>
      </c>
      <c r="F130" s="1">
        <v>0</v>
      </c>
      <c r="G130" s="1">
        <v>1</v>
      </c>
      <c r="H130" s="3">
        <v>36495</v>
      </c>
      <c r="I130" s="1">
        <v>2002</v>
      </c>
      <c r="L130" s="1" t="s">
        <v>232</v>
      </c>
      <c r="M130" s="2">
        <v>7.6224508618705187</v>
      </c>
      <c r="N130" s="2">
        <f t="shared" si="8"/>
        <v>0</v>
      </c>
      <c r="O130" s="5"/>
    </row>
    <row r="131" spans="1:15" x14ac:dyDescent="0.2">
      <c r="A131" s="1" t="s">
        <v>210</v>
      </c>
      <c r="B131" s="1" t="s">
        <v>357</v>
      </c>
      <c r="C131" s="1" t="s">
        <v>358</v>
      </c>
      <c r="D131" s="1" t="s">
        <v>679</v>
      </c>
      <c r="E131" s="1">
        <v>1995</v>
      </c>
      <c r="F131" s="1">
        <v>0</v>
      </c>
      <c r="H131" s="3">
        <v>36342</v>
      </c>
      <c r="I131" s="1">
        <v>1999</v>
      </c>
      <c r="J131" s="1" t="s">
        <v>86</v>
      </c>
      <c r="M131" s="1">
        <v>27</v>
      </c>
      <c r="N131" s="1">
        <f t="shared" si="8"/>
        <v>0</v>
      </c>
      <c r="O131" s="5"/>
    </row>
    <row r="132" spans="1:15" x14ac:dyDescent="0.2">
      <c r="A132" s="1" t="s">
        <v>210</v>
      </c>
      <c r="B132" s="1" t="s">
        <v>357</v>
      </c>
      <c r="C132" s="1" t="s">
        <v>370</v>
      </c>
      <c r="D132" s="1" t="s">
        <v>371</v>
      </c>
      <c r="E132" s="1">
        <v>1995</v>
      </c>
      <c r="F132" s="1">
        <v>0</v>
      </c>
      <c r="G132" s="1">
        <v>3</v>
      </c>
      <c r="H132" s="3">
        <v>36039</v>
      </c>
      <c r="I132" s="1">
        <v>2003</v>
      </c>
      <c r="L132" s="1" t="s">
        <v>48</v>
      </c>
      <c r="M132" s="2">
        <v>7.6072059601467776</v>
      </c>
      <c r="N132" s="2">
        <f t="shared" si="8"/>
        <v>0</v>
      </c>
      <c r="O132" s="5"/>
    </row>
    <row r="133" spans="1:15" x14ac:dyDescent="0.2">
      <c r="A133" s="1" t="s">
        <v>210</v>
      </c>
      <c r="B133" s="1" t="s">
        <v>685</v>
      </c>
      <c r="C133" s="1" t="s">
        <v>362</v>
      </c>
      <c r="D133" s="1" t="s">
        <v>686</v>
      </c>
      <c r="E133" s="1">
        <v>1995</v>
      </c>
      <c r="F133" s="1">
        <v>0</v>
      </c>
      <c r="H133" s="3">
        <v>36342</v>
      </c>
      <c r="J133" s="1" t="s">
        <v>610</v>
      </c>
      <c r="M133" s="1">
        <v>30</v>
      </c>
      <c r="N133" s="1">
        <f t="shared" si="8"/>
        <v>0</v>
      </c>
      <c r="O133" s="5"/>
    </row>
    <row r="134" spans="1:15" x14ac:dyDescent="0.2">
      <c r="A134" s="1" t="s">
        <v>210</v>
      </c>
      <c r="B134" s="1" t="s">
        <v>128</v>
      </c>
      <c r="C134" s="1" t="s">
        <v>384</v>
      </c>
      <c r="D134" s="1" t="s">
        <v>385</v>
      </c>
      <c r="E134" s="1">
        <v>1995</v>
      </c>
      <c r="F134" s="1">
        <v>0</v>
      </c>
      <c r="G134" s="1">
        <v>6</v>
      </c>
      <c r="H134" s="3">
        <v>35886</v>
      </c>
      <c r="I134" s="1">
        <v>2000</v>
      </c>
      <c r="J134" s="1" t="s">
        <v>86</v>
      </c>
      <c r="M134" s="2">
        <v>4.5734705171223116</v>
      </c>
      <c r="N134" s="2">
        <f t="shared" si="8"/>
        <v>0</v>
      </c>
      <c r="O134" s="5"/>
    </row>
    <row r="135" spans="1:15" x14ac:dyDescent="0.2">
      <c r="A135" s="1" t="s">
        <v>210</v>
      </c>
      <c r="B135" s="1" t="s">
        <v>128</v>
      </c>
      <c r="C135" s="1" t="s">
        <v>387</v>
      </c>
      <c r="D135" s="1" t="s">
        <v>388</v>
      </c>
      <c r="E135" s="1">
        <v>1995</v>
      </c>
      <c r="F135" s="1">
        <v>0</v>
      </c>
      <c r="G135" s="1">
        <v>6</v>
      </c>
      <c r="H135" s="3">
        <v>35278</v>
      </c>
      <c r="I135" s="1">
        <v>2000</v>
      </c>
      <c r="J135" s="1" t="s">
        <v>389</v>
      </c>
      <c r="M135" s="2">
        <v>4.4210214998849011</v>
      </c>
      <c r="N135" s="2">
        <f t="shared" si="8"/>
        <v>0</v>
      </c>
    </row>
    <row r="136" spans="1:15" x14ac:dyDescent="0.2">
      <c r="A136" s="1" t="s">
        <v>210</v>
      </c>
      <c r="B136" s="1" t="s">
        <v>196</v>
      </c>
      <c r="C136" s="1" t="s">
        <v>401</v>
      </c>
      <c r="D136" s="1" t="s">
        <v>403</v>
      </c>
      <c r="E136" s="1">
        <v>1995</v>
      </c>
      <c r="F136" s="1">
        <v>0</v>
      </c>
      <c r="G136" s="1">
        <v>6</v>
      </c>
      <c r="H136" s="3">
        <v>35643</v>
      </c>
      <c r="I136" s="1">
        <v>2002</v>
      </c>
      <c r="J136" s="1" t="s">
        <v>404</v>
      </c>
      <c r="M136" s="2">
        <v>6.7077567584460569</v>
      </c>
      <c r="N136" s="2">
        <f t="shared" si="8"/>
        <v>0</v>
      </c>
      <c r="O136" s="5"/>
    </row>
    <row r="137" spans="1:15" x14ac:dyDescent="0.2">
      <c r="A137" s="1" t="s">
        <v>210</v>
      </c>
      <c r="B137" s="1" t="s">
        <v>196</v>
      </c>
      <c r="C137" s="1" t="s">
        <v>401</v>
      </c>
      <c r="D137" s="1" t="s">
        <v>405</v>
      </c>
      <c r="E137" s="1">
        <v>1995</v>
      </c>
      <c r="F137" s="1">
        <v>0</v>
      </c>
      <c r="G137" s="1">
        <v>3</v>
      </c>
      <c r="H137" s="3">
        <v>35643</v>
      </c>
      <c r="I137" s="1">
        <v>2002</v>
      </c>
      <c r="J137" s="1" t="s">
        <v>21</v>
      </c>
      <c r="M137" s="2">
        <v>8.2322469308201605</v>
      </c>
      <c r="N137" s="2">
        <f t="shared" si="8"/>
        <v>0</v>
      </c>
      <c r="O137" s="5"/>
    </row>
    <row r="138" spans="1:15" x14ac:dyDescent="0.2">
      <c r="A138" s="1" t="s">
        <v>210</v>
      </c>
      <c r="B138" s="1" t="s">
        <v>199</v>
      </c>
      <c r="C138" s="1" t="s">
        <v>419</v>
      </c>
      <c r="D138" s="1" t="s">
        <v>420</v>
      </c>
      <c r="E138" s="1">
        <v>1995</v>
      </c>
      <c r="F138" s="1">
        <v>0</v>
      </c>
      <c r="G138" s="1">
        <v>3</v>
      </c>
      <c r="H138" s="3"/>
      <c r="I138" s="1">
        <v>2005</v>
      </c>
      <c r="J138" s="1" t="s">
        <v>421</v>
      </c>
      <c r="L138" s="1" t="s">
        <v>48</v>
      </c>
      <c r="M138" s="2">
        <v>6.0979606894964151</v>
      </c>
      <c r="N138" s="2">
        <f>F96*M96</f>
        <v>0</v>
      </c>
      <c r="O138" s="5"/>
    </row>
    <row r="139" spans="1:15" x14ac:dyDescent="0.2">
      <c r="A139" s="1" t="s">
        <v>210</v>
      </c>
      <c r="B139" s="1" t="s">
        <v>199</v>
      </c>
      <c r="C139" s="1" t="s">
        <v>605</v>
      </c>
      <c r="D139" s="1" t="s">
        <v>606</v>
      </c>
      <c r="E139" s="1">
        <v>1995</v>
      </c>
      <c r="F139" s="1">
        <v>0</v>
      </c>
      <c r="G139" s="1">
        <v>3</v>
      </c>
      <c r="H139" s="3"/>
      <c r="I139" s="1">
        <v>2001</v>
      </c>
      <c r="L139" s="1" t="s">
        <v>48</v>
      </c>
      <c r="M139" s="1">
        <v>20</v>
      </c>
      <c r="N139" s="1">
        <f>F139*M139</f>
        <v>0</v>
      </c>
      <c r="O139" s="5"/>
    </row>
    <row r="140" spans="1:15" x14ac:dyDescent="0.2">
      <c r="A140" s="1" t="s">
        <v>210</v>
      </c>
      <c r="B140" s="1" t="s">
        <v>41</v>
      </c>
      <c r="C140" s="1" t="s">
        <v>274</v>
      </c>
      <c r="D140" s="1" t="s">
        <v>279</v>
      </c>
      <c r="E140" s="1">
        <v>1995</v>
      </c>
      <c r="F140" s="1">
        <v>0</v>
      </c>
      <c r="G140" s="1">
        <v>6</v>
      </c>
      <c r="H140" s="3">
        <v>36586</v>
      </c>
      <c r="I140" s="1">
        <v>2005</v>
      </c>
      <c r="J140" s="1" t="s">
        <v>840</v>
      </c>
      <c r="L140" s="1" t="s">
        <v>46</v>
      </c>
      <c r="M140" s="1" t="s">
        <v>81</v>
      </c>
      <c r="N140" s="2">
        <v>9.1469410342446231</v>
      </c>
      <c r="O140" s="2">
        <v>0</v>
      </c>
    </row>
    <row r="141" spans="1:15" x14ac:dyDescent="0.2">
      <c r="A141" s="1" t="s">
        <v>14</v>
      </c>
      <c r="B141" s="1" t="s">
        <v>186</v>
      </c>
      <c r="C141" s="1" t="s">
        <v>187</v>
      </c>
      <c r="E141" s="1">
        <v>1995</v>
      </c>
      <c r="F141" s="1">
        <v>0</v>
      </c>
      <c r="G141" s="1">
        <v>1</v>
      </c>
      <c r="H141" s="3"/>
      <c r="I141" s="1">
        <v>2010</v>
      </c>
      <c r="N141" s="2">
        <v>4.5734705171223116</v>
      </c>
      <c r="O141" s="2">
        <f>F141*N141</f>
        <v>0</v>
      </c>
    </row>
    <row r="142" spans="1:15" x14ac:dyDescent="0.2">
      <c r="A142" s="1" t="s">
        <v>210</v>
      </c>
      <c r="B142" s="1" t="s">
        <v>61</v>
      </c>
      <c r="C142" s="1" t="s">
        <v>322</v>
      </c>
      <c r="D142" s="1" t="s">
        <v>326</v>
      </c>
      <c r="E142" s="1">
        <v>1995</v>
      </c>
      <c r="F142" s="1">
        <v>0</v>
      </c>
      <c r="G142" s="1">
        <v>6</v>
      </c>
      <c r="H142" s="3">
        <v>35886</v>
      </c>
      <c r="I142" s="1">
        <v>2000</v>
      </c>
      <c r="J142" s="1" t="s">
        <v>883</v>
      </c>
      <c r="K142" s="1" t="s">
        <v>325</v>
      </c>
      <c r="N142" s="2">
        <v>6.8602057756834673</v>
      </c>
      <c r="O142" s="2">
        <f>F142*N142</f>
        <v>0</v>
      </c>
    </row>
    <row r="143" spans="1:15" x14ac:dyDescent="0.2">
      <c r="A143" s="1" t="s">
        <v>14</v>
      </c>
      <c r="B143" s="1" t="s">
        <v>41</v>
      </c>
      <c r="C143" s="1" t="s">
        <v>52</v>
      </c>
      <c r="D143" s="1" t="s">
        <v>53</v>
      </c>
      <c r="E143" s="1">
        <v>1995</v>
      </c>
      <c r="F143" s="1">
        <v>0</v>
      </c>
      <c r="G143" s="1">
        <v>1</v>
      </c>
      <c r="H143" s="3">
        <v>36373</v>
      </c>
      <c r="I143" s="1">
        <v>2010</v>
      </c>
      <c r="J143" s="1" t="s">
        <v>837</v>
      </c>
      <c r="K143" s="1" t="s">
        <v>54</v>
      </c>
      <c r="L143" s="1" t="s">
        <v>55</v>
      </c>
      <c r="N143" s="2">
        <v>6.0979606894964151</v>
      </c>
      <c r="O143" s="2">
        <f>F143*N143</f>
        <v>0</v>
      </c>
    </row>
    <row r="144" spans="1:15" x14ac:dyDescent="0.2">
      <c r="A144" s="1" t="s">
        <v>210</v>
      </c>
      <c r="B144" s="1" t="s">
        <v>61</v>
      </c>
      <c r="C144" s="1" t="s">
        <v>322</v>
      </c>
      <c r="D144" s="1" t="s">
        <v>324</v>
      </c>
      <c r="E144" s="1">
        <v>1995</v>
      </c>
      <c r="F144" s="1">
        <v>0</v>
      </c>
      <c r="G144" s="1">
        <v>6</v>
      </c>
      <c r="H144" s="3">
        <v>35886</v>
      </c>
      <c r="I144" s="1">
        <v>2000</v>
      </c>
      <c r="J144" s="1" t="s">
        <v>884</v>
      </c>
      <c r="K144" s="1" t="s">
        <v>325</v>
      </c>
      <c r="N144" s="2">
        <v>6.0979606894964151</v>
      </c>
      <c r="O144" s="2">
        <f>F144*N144</f>
        <v>0</v>
      </c>
    </row>
    <row r="145" spans="1:15" x14ac:dyDescent="0.2">
      <c r="A145" s="1" t="s">
        <v>14</v>
      </c>
      <c r="B145" s="1" t="s">
        <v>115</v>
      </c>
      <c r="C145" s="1" t="s">
        <v>123</v>
      </c>
      <c r="D145" s="1" t="s">
        <v>1085</v>
      </c>
      <c r="E145" s="1">
        <v>1995</v>
      </c>
      <c r="F145" s="1">
        <v>0</v>
      </c>
      <c r="G145" s="1">
        <v>3</v>
      </c>
      <c r="H145" s="3">
        <v>36822</v>
      </c>
      <c r="I145" s="1">
        <v>2010</v>
      </c>
      <c r="J145" s="1" t="s">
        <v>853</v>
      </c>
      <c r="K145" s="1" t="s">
        <v>122</v>
      </c>
      <c r="M145" s="1" t="s">
        <v>119</v>
      </c>
      <c r="N145" s="2">
        <v>10.366533172143907</v>
      </c>
      <c r="O145" s="2">
        <f>F145*N145</f>
        <v>0</v>
      </c>
    </row>
    <row r="146" spans="1:15" x14ac:dyDescent="0.2">
      <c r="A146" s="1" t="s">
        <v>14</v>
      </c>
      <c r="B146" s="1" t="s">
        <v>15</v>
      </c>
      <c r="C146" s="1" t="s">
        <v>452</v>
      </c>
      <c r="D146" s="1" t="s">
        <v>453</v>
      </c>
      <c r="E146" s="1">
        <v>1996</v>
      </c>
      <c r="F146" s="1">
        <v>1</v>
      </c>
      <c r="G146" s="1">
        <v>6</v>
      </c>
      <c r="H146" s="3">
        <v>36373</v>
      </c>
      <c r="I146" s="1">
        <v>2000</v>
      </c>
      <c r="J146" s="1" t="s">
        <v>454</v>
      </c>
      <c r="M146" s="2">
        <v>5.7930626550215942</v>
      </c>
      <c r="N146" s="2">
        <f t="shared" ref="N146:N153" si="9">F146*M146</f>
        <v>5.7930626550215942</v>
      </c>
      <c r="O146" s="5"/>
    </row>
    <row r="147" spans="1:15" x14ac:dyDescent="0.2">
      <c r="A147" s="1" t="s">
        <v>14</v>
      </c>
      <c r="B147" s="1" t="s">
        <v>15</v>
      </c>
      <c r="C147" s="1" t="s">
        <v>452</v>
      </c>
      <c r="D147" s="1" t="s">
        <v>444</v>
      </c>
      <c r="E147" s="1">
        <v>1996</v>
      </c>
      <c r="F147" s="1">
        <v>0</v>
      </c>
      <c r="G147" s="1">
        <v>6</v>
      </c>
      <c r="H147" s="3">
        <v>36739</v>
      </c>
      <c r="I147" s="1">
        <v>2001</v>
      </c>
      <c r="L147" s="1" t="s">
        <v>30</v>
      </c>
      <c r="M147" s="2">
        <v>3.6587764136978493</v>
      </c>
      <c r="N147" s="2">
        <f t="shared" si="9"/>
        <v>0</v>
      </c>
    </row>
    <row r="148" spans="1:15" x14ac:dyDescent="0.2">
      <c r="A148" s="1" t="s">
        <v>14</v>
      </c>
      <c r="B148" s="1" t="s">
        <v>15</v>
      </c>
      <c r="C148" s="1" t="s">
        <v>27</v>
      </c>
      <c r="D148" s="1" t="s">
        <v>28</v>
      </c>
      <c r="E148" s="1">
        <v>1996</v>
      </c>
      <c r="F148" s="1">
        <v>1</v>
      </c>
      <c r="G148" s="1">
        <v>6</v>
      </c>
      <c r="H148" s="3"/>
      <c r="I148" s="1">
        <v>2002</v>
      </c>
      <c r="K148" s="1" t="s">
        <v>459</v>
      </c>
      <c r="M148" s="1">
        <v>40</v>
      </c>
      <c r="N148" s="1">
        <f t="shared" si="9"/>
        <v>40</v>
      </c>
    </row>
    <row r="149" spans="1:15" x14ac:dyDescent="0.2">
      <c r="A149" s="1" t="s">
        <v>14</v>
      </c>
      <c r="B149" s="1" t="s">
        <v>15</v>
      </c>
      <c r="C149" s="1" t="s">
        <v>27</v>
      </c>
      <c r="D149" s="1" t="s">
        <v>28</v>
      </c>
      <c r="E149" s="1">
        <v>1996</v>
      </c>
      <c r="F149" s="1">
        <v>0</v>
      </c>
      <c r="G149" s="1">
        <v>6</v>
      </c>
      <c r="H149" s="3">
        <v>36008</v>
      </c>
      <c r="I149" s="1">
        <v>2001</v>
      </c>
      <c r="L149" s="1" t="s">
        <v>30</v>
      </c>
      <c r="M149" s="2">
        <v>5.7930626550215942</v>
      </c>
      <c r="N149" s="2">
        <f t="shared" si="9"/>
        <v>0</v>
      </c>
    </row>
    <row r="150" spans="1:15" x14ac:dyDescent="0.2">
      <c r="A150" s="1" t="s">
        <v>14</v>
      </c>
      <c r="B150" s="1" t="s">
        <v>15</v>
      </c>
      <c r="C150" s="1" t="s">
        <v>35</v>
      </c>
      <c r="D150" s="1" t="s">
        <v>36</v>
      </c>
      <c r="E150" s="1">
        <v>1996</v>
      </c>
      <c r="F150" s="1">
        <v>0</v>
      </c>
      <c r="G150" s="1">
        <v>6</v>
      </c>
      <c r="H150" s="3">
        <v>36865</v>
      </c>
      <c r="I150" s="1">
        <v>2003</v>
      </c>
      <c r="J150" s="1" t="s">
        <v>460</v>
      </c>
      <c r="L150" s="1" t="s">
        <v>414</v>
      </c>
      <c r="M150" s="2">
        <v>4.5734705171223116</v>
      </c>
      <c r="N150" s="2">
        <f t="shared" si="9"/>
        <v>0</v>
      </c>
    </row>
    <row r="151" spans="1:15" x14ac:dyDescent="0.2">
      <c r="A151" s="1" t="s">
        <v>14</v>
      </c>
      <c r="B151" s="1" t="s">
        <v>15</v>
      </c>
      <c r="C151" s="1" t="s">
        <v>37</v>
      </c>
      <c r="D151" s="1" t="s">
        <v>28</v>
      </c>
      <c r="E151" s="1">
        <v>1996</v>
      </c>
      <c r="F151" s="1">
        <v>0</v>
      </c>
      <c r="G151" s="1">
        <v>6</v>
      </c>
      <c r="H151" s="3">
        <v>35855</v>
      </c>
      <c r="I151" s="1">
        <v>2000</v>
      </c>
      <c r="J151" s="1" t="s">
        <v>457</v>
      </c>
      <c r="M151" s="2">
        <v>5.0308175688345429</v>
      </c>
      <c r="N151" s="2">
        <f t="shared" si="9"/>
        <v>0</v>
      </c>
    </row>
    <row r="152" spans="1:15" x14ac:dyDescent="0.2">
      <c r="A152" s="1" t="s">
        <v>14</v>
      </c>
      <c r="B152" s="1" t="s">
        <v>461</v>
      </c>
      <c r="C152" s="1" t="s">
        <v>452</v>
      </c>
      <c r="D152" s="1" t="s">
        <v>465</v>
      </c>
      <c r="E152" s="1">
        <v>1996</v>
      </c>
      <c r="F152" s="1">
        <v>0</v>
      </c>
      <c r="H152" s="3">
        <v>35855</v>
      </c>
      <c r="J152" s="1" t="s">
        <v>86</v>
      </c>
      <c r="M152" s="1">
        <v>24.3</v>
      </c>
      <c r="N152" s="1">
        <f t="shared" si="9"/>
        <v>0</v>
      </c>
    </row>
    <row r="153" spans="1:15" x14ac:dyDescent="0.2">
      <c r="A153" s="1" t="s">
        <v>14</v>
      </c>
      <c r="B153" s="1" t="s">
        <v>461</v>
      </c>
      <c r="C153" s="1" t="s">
        <v>35</v>
      </c>
      <c r="D153" s="1" t="s">
        <v>465</v>
      </c>
      <c r="E153" s="1">
        <v>1996</v>
      </c>
      <c r="F153" s="1">
        <v>0</v>
      </c>
      <c r="H153" s="3">
        <v>35855</v>
      </c>
      <c r="J153" s="1" t="s">
        <v>86</v>
      </c>
      <c r="M153" s="1">
        <v>22.5</v>
      </c>
      <c r="N153" s="1">
        <f t="shared" si="9"/>
        <v>0</v>
      </c>
    </row>
    <row r="154" spans="1:15" x14ac:dyDescent="0.2">
      <c r="A154" s="1" t="s">
        <v>14</v>
      </c>
      <c r="B154" s="1" t="s">
        <v>61</v>
      </c>
      <c r="C154" s="1" t="s">
        <v>69</v>
      </c>
      <c r="D154" s="1" t="s">
        <v>67</v>
      </c>
      <c r="E154" s="1">
        <v>1996</v>
      </c>
      <c r="F154" s="1">
        <v>0</v>
      </c>
      <c r="G154" s="1">
        <v>3</v>
      </c>
      <c r="H154" s="3">
        <v>36039</v>
      </c>
      <c r="I154" s="1">
        <v>2003</v>
      </c>
      <c r="J154" s="1" t="s">
        <v>46</v>
      </c>
      <c r="K154" s="1" t="s">
        <v>718</v>
      </c>
      <c r="L154" s="1" t="s">
        <v>48</v>
      </c>
      <c r="M154" s="2">
        <v>10.518982189381317</v>
      </c>
      <c r="N154" s="2">
        <v>0</v>
      </c>
    </row>
    <row r="155" spans="1:15" x14ac:dyDescent="0.2">
      <c r="A155" s="1" t="s">
        <v>14</v>
      </c>
      <c r="B155" s="1" t="s">
        <v>61</v>
      </c>
      <c r="C155" s="1" t="s">
        <v>69</v>
      </c>
      <c r="D155" s="1" t="s">
        <v>67</v>
      </c>
      <c r="E155" s="1">
        <v>1996</v>
      </c>
      <c r="F155" s="1">
        <v>0</v>
      </c>
      <c r="G155" s="1">
        <v>3</v>
      </c>
      <c r="H155" s="3">
        <v>35886</v>
      </c>
      <c r="I155" s="1">
        <v>2005</v>
      </c>
      <c r="J155" s="1" t="s">
        <v>21</v>
      </c>
      <c r="K155" s="1" t="s">
        <v>70</v>
      </c>
      <c r="L155" s="1" t="s">
        <v>65</v>
      </c>
      <c r="M155" s="2">
        <v>11.433676292805778</v>
      </c>
      <c r="N155" s="2" t="e">
        <f>#REF!*#REF!</f>
        <v>#REF!</v>
      </c>
    </row>
    <row r="156" spans="1:15" x14ac:dyDescent="0.2">
      <c r="A156" s="1" t="s">
        <v>14</v>
      </c>
      <c r="B156" s="1" t="s">
        <v>61</v>
      </c>
      <c r="C156" s="1" t="s">
        <v>322</v>
      </c>
      <c r="D156" s="1" t="s">
        <v>507</v>
      </c>
      <c r="E156" s="1">
        <v>1996</v>
      </c>
      <c r="F156" s="1">
        <v>0</v>
      </c>
      <c r="G156" s="1">
        <v>3</v>
      </c>
      <c r="H156" s="3">
        <v>36251</v>
      </c>
      <c r="I156" s="1">
        <v>2001</v>
      </c>
      <c r="J156" s="1" t="s">
        <v>508</v>
      </c>
      <c r="M156" s="2">
        <v>9.1469410342446231</v>
      </c>
      <c r="N156" s="2">
        <f t="shared" ref="N156:N179" si="10">F156*M156</f>
        <v>0</v>
      </c>
      <c r="O156" s="5"/>
    </row>
    <row r="157" spans="1:15" x14ac:dyDescent="0.2">
      <c r="A157" s="1" t="s">
        <v>14</v>
      </c>
      <c r="B157" s="1" t="s">
        <v>61</v>
      </c>
      <c r="C157" s="1" t="s">
        <v>97</v>
      </c>
      <c r="D157" s="1" t="s">
        <v>98</v>
      </c>
      <c r="E157" s="1">
        <v>1996</v>
      </c>
      <c r="F157" s="1">
        <v>0</v>
      </c>
      <c r="G157" s="1">
        <v>3</v>
      </c>
      <c r="H157" s="3">
        <v>36039</v>
      </c>
      <c r="I157" s="1">
        <v>2002</v>
      </c>
      <c r="L157" s="1" t="s">
        <v>48</v>
      </c>
      <c r="M157" s="2">
        <v>4.9545930602158377</v>
      </c>
      <c r="N157" s="2">
        <f t="shared" si="10"/>
        <v>0</v>
      </c>
    </row>
    <row r="158" spans="1:15" x14ac:dyDescent="0.2">
      <c r="A158" s="1" t="s">
        <v>14</v>
      </c>
      <c r="B158" s="1" t="s">
        <v>513</v>
      </c>
      <c r="C158" s="1" t="s">
        <v>62</v>
      </c>
      <c r="D158" s="1" t="s">
        <v>507</v>
      </c>
      <c r="E158" s="1">
        <v>1996</v>
      </c>
      <c r="F158" s="1">
        <v>0</v>
      </c>
      <c r="H158" s="3"/>
      <c r="J158" s="1" t="s">
        <v>515</v>
      </c>
      <c r="M158" s="1">
        <v>35</v>
      </c>
      <c r="N158" s="1">
        <f t="shared" si="10"/>
        <v>0</v>
      </c>
    </row>
    <row r="159" spans="1:15" x14ac:dyDescent="0.2">
      <c r="A159" s="1" t="s">
        <v>14</v>
      </c>
      <c r="B159" s="1" t="s">
        <v>100</v>
      </c>
      <c r="C159" s="1" t="s">
        <v>101</v>
      </c>
      <c r="D159" s="1" t="s">
        <v>529</v>
      </c>
      <c r="E159" s="1">
        <v>1996</v>
      </c>
      <c r="F159" s="1">
        <v>0</v>
      </c>
      <c r="H159" s="3">
        <v>35886</v>
      </c>
      <c r="I159" s="1">
        <v>1999</v>
      </c>
      <c r="J159" s="1" t="s">
        <v>86</v>
      </c>
      <c r="M159" s="1">
        <v>43</v>
      </c>
      <c r="N159" s="1">
        <f t="shared" si="10"/>
        <v>0</v>
      </c>
    </row>
    <row r="160" spans="1:15" x14ac:dyDescent="0.2">
      <c r="A160" s="1" t="s">
        <v>14</v>
      </c>
      <c r="B160" s="1" t="s">
        <v>100</v>
      </c>
      <c r="C160" s="1" t="s">
        <v>101</v>
      </c>
      <c r="D160" s="1" t="s">
        <v>531</v>
      </c>
      <c r="E160" s="1">
        <v>1996</v>
      </c>
      <c r="F160" s="1">
        <v>1</v>
      </c>
      <c r="G160" s="1">
        <v>6</v>
      </c>
      <c r="H160" s="3">
        <v>35886</v>
      </c>
      <c r="I160" s="1">
        <v>1999</v>
      </c>
      <c r="J160" s="1" t="s">
        <v>86</v>
      </c>
      <c r="M160" s="2">
        <v>6.402858723971236</v>
      </c>
      <c r="N160" s="2">
        <f t="shared" si="10"/>
        <v>6.402858723971236</v>
      </c>
    </row>
    <row r="161" spans="1:15" x14ac:dyDescent="0.2">
      <c r="A161" s="1" t="s">
        <v>14</v>
      </c>
      <c r="B161" s="1" t="s">
        <v>533</v>
      </c>
      <c r="C161" s="1" t="s">
        <v>101</v>
      </c>
      <c r="D161" s="1" t="s">
        <v>105</v>
      </c>
      <c r="E161" s="1">
        <v>1996</v>
      </c>
      <c r="F161" s="1">
        <v>0</v>
      </c>
      <c r="H161" s="3">
        <v>35886</v>
      </c>
      <c r="J161" s="1" t="s">
        <v>86</v>
      </c>
      <c r="M161" s="1">
        <v>40</v>
      </c>
      <c r="N161" s="1">
        <f t="shared" si="10"/>
        <v>0</v>
      </c>
    </row>
    <row r="162" spans="1:15" x14ac:dyDescent="0.2">
      <c r="A162" s="1" t="s">
        <v>14</v>
      </c>
      <c r="B162" s="1" t="s">
        <v>115</v>
      </c>
      <c r="C162" s="1" t="s">
        <v>123</v>
      </c>
      <c r="D162" s="1" t="s">
        <v>124</v>
      </c>
      <c r="E162" s="1">
        <v>1996</v>
      </c>
      <c r="F162" s="1">
        <v>0</v>
      </c>
      <c r="G162" s="1">
        <v>3</v>
      </c>
      <c r="H162" s="3">
        <v>36822</v>
      </c>
      <c r="I162" s="1">
        <v>2005</v>
      </c>
      <c r="L162" s="1" t="s">
        <v>119</v>
      </c>
      <c r="M162" s="2">
        <v>4.2685724826474907</v>
      </c>
      <c r="N162" s="2">
        <f t="shared" si="10"/>
        <v>0</v>
      </c>
      <c r="O162" s="5"/>
    </row>
    <row r="163" spans="1:15" x14ac:dyDescent="0.2">
      <c r="A163" s="1" t="s">
        <v>14</v>
      </c>
      <c r="B163" s="1" t="s">
        <v>578</v>
      </c>
      <c r="C163" s="1" t="s">
        <v>164</v>
      </c>
      <c r="D163" s="1" t="s">
        <v>585</v>
      </c>
      <c r="E163" s="1">
        <v>1996</v>
      </c>
      <c r="F163" s="1">
        <v>0</v>
      </c>
      <c r="H163" s="3">
        <v>36039</v>
      </c>
      <c r="J163" s="1" t="s">
        <v>86</v>
      </c>
      <c r="L163" s="1" t="s">
        <v>586</v>
      </c>
      <c r="M163" s="1">
        <v>17</v>
      </c>
      <c r="N163" s="1">
        <f t="shared" si="10"/>
        <v>0</v>
      </c>
    </row>
    <row r="164" spans="1:15" x14ac:dyDescent="0.2">
      <c r="A164" s="1" t="s">
        <v>14</v>
      </c>
      <c r="B164" s="1" t="s">
        <v>594</v>
      </c>
      <c r="C164" s="1" t="s">
        <v>595</v>
      </c>
      <c r="D164" s="1" t="s">
        <v>596</v>
      </c>
      <c r="E164" s="1">
        <v>1996</v>
      </c>
      <c r="F164" s="1">
        <v>0</v>
      </c>
      <c r="H164" s="3"/>
      <c r="I164" s="1">
        <v>1999</v>
      </c>
      <c r="M164" s="1">
        <v>30</v>
      </c>
      <c r="N164" s="1">
        <f t="shared" si="10"/>
        <v>0</v>
      </c>
      <c r="O164" s="5"/>
    </row>
    <row r="165" spans="1:15" x14ac:dyDescent="0.2">
      <c r="A165" s="1" t="s">
        <v>14</v>
      </c>
      <c r="B165" s="1" t="s">
        <v>199</v>
      </c>
      <c r="C165" s="1" t="s">
        <v>605</v>
      </c>
      <c r="D165" s="1" t="s">
        <v>606</v>
      </c>
      <c r="E165" s="1">
        <v>1996</v>
      </c>
      <c r="F165" s="1">
        <v>0</v>
      </c>
      <c r="G165" s="1">
        <v>3</v>
      </c>
      <c r="H165" s="3"/>
      <c r="I165" s="1">
        <v>1999</v>
      </c>
      <c r="L165" s="1" t="s">
        <v>48</v>
      </c>
      <c r="M165" s="1">
        <v>20</v>
      </c>
      <c r="N165" s="1">
        <f t="shared" si="10"/>
        <v>0</v>
      </c>
      <c r="O165" s="5"/>
    </row>
    <row r="166" spans="1:15" x14ac:dyDescent="0.2">
      <c r="A166" s="1" t="s">
        <v>14</v>
      </c>
      <c r="B166" s="1" t="s">
        <v>607</v>
      </c>
      <c r="C166" s="1" t="s">
        <v>605</v>
      </c>
      <c r="D166" s="1" t="s">
        <v>606</v>
      </c>
      <c r="E166" s="1">
        <v>1996</v>
      </c>
      <c r="F166" s="1">
        <v>0</v>
      </c>
      <c r="H166" s="3"/>
      <c r="L166" s="1" t="s">
        <v>48</v>
      </c>
      <c r="M166" s="1">
        <v>25</v>
      </c>
      <c r="N166" s="1">
        <f t="shared" si="10"/>
        <v>0</v>
      </c>
    </row>
    <row r="167" spans="1:15" x14ac:dyDescent="0.2">
      <c r="A167" s="1" t="s">
        <v>206</v>
      </c>
      <c r="B167" s="1" t="s">
        <v>357</v>
      </c>
      <c r="C167" s="1" t="s">
        <v>552</v>
      </c>
      <c r="D167" s="1" t="s">
        <v>609</v>
      </c>
      <c r="E167" s="1">
        <v>1996</v>
      </c>
      <c r="F167" s="1">
        <v>0</v>
      </c>
      <c r="G167" s="1">
        <v>3</v>
      </c>
      <c r="H167" s="3">
        <v>36342</v>
      </c>
      <c r="I167" s="1">
        <v>2004</v>
      </c>
      <c r="J167" s="1" t="s">
        <v>610</v>
      </c>
      <c r="M167" s="2">
        <v>4.725919534359722</v>
      </c>
      <c r="N167" s="2">
        <f t="shared" si="10"/>
        <v>0</v>
      </c>
    </row>
    <row r="168" spans="1:15" x14ac:dyDescent="0.2">
      <c r="A168" s="1" t="s">
        <v>210</v>
      </c>
      <c r="B168" s="1" t="s">
        <v>15</v>
      </c>
      <c r="C168" s="1" t="s">
        <v>211</v>
      </c>
      <c r="D168" s="1" t="s">
        <v>616</v>
      </c>
      <c r="E168" s="1">
        <v>1996</v>
      </c>
      <c r="F168" s="1">
        <v>0</v>
      </c>
      <c r="H168" s="3">
        <v>36373</v>
      </c>
      <c r="I168" s="1">
        <v>2000</v>
      </c>
      <c r="M168" s="1">
        <v>26</v>
      </c>
      <c r="N168" s="1">
        <f t="shared" si="10"/>
        <v>0</v>
      </c>
    </row>
    <row r="169" spans="1:15" x14ac:dyDescent="0.2">
      <c r="A169" s="1" t="s">
        <v>210</v>
      </c>
      <c r="B169" s="1" t="s">
        <v>15</v>
      </c>
      <c r="C169" s="1" t="s">
        <v>211</v>
      </c>
      <c r="D169" s="1" t="s">
        <v>617</v>
      </c>
      <c r="E169" s="1">
        <v>1996</v>
      </c>
      <c r="F169" s="1">
        <v>0</v>
      </c>
      <c r="G169" s="1">
        <v>3</v>
      </c>
      <c r="H169" s="3">
        <v>36373</v>
      </c>
      <c r="I169" s="1">
        <v>2001</v>
      </c>
      <c r="M169" s="2">
        <v>5.7930626550215942</v>
      </c>
      <c r="N169" s="2">
        <f t="shared" si="10"/>
        <v>0</v>
      </c>
    </row>
    <row r="170" spans="1:15" x14ac:dyDescent="0.2">
      <c r="A170" s="1" t="s">
        <v>210</v>
      </c>
      <c r="B170" s="1" t="s">
        <v>15</v>
      </c>
      <c r="C170" s="1" t="s">
        <v>211</v>
      </c>
      <c r="D170" s="1" t="s">
        <v>621</v>
      </c>
      <c r="E170" s="1">
        <v>1996</v>
      </c>
      <c r="F170" s="1">
        <v>0</v>
      </c>
      <c r="G170" s="1">
        <v>6</v>
      </c>
      <c r="H170" s="3">
        <v>36373</v>
      </c>
      <c r="I170" s="1">
        <v>2001</v>
      </c>
      <c r="J170" s="1" t="s">
        <v>451</v>
      </c>
      <c r="M170" s="2">
        <v>5.7930626550215942</v>
      </c>
      <c r="N170" s="2">
        <f t="shared" si="10"/>
        <v>0</v>
      </c>
      <c r="O170" s="5"/>
    </row>
    <row r="171" spans="1:15" x14ac:dyDescent="0.2">
      <c r="A171" s="1" t="s">
        <v>210</v>
      </c>
      <c r="B171" s="1" t="s">
        <v>213</v>
      </c>
      <c r="C171" s="1" t="s">
        <v>623</v>
      </c>
      <c r="D171" s="1" t="s">
        <v>624</v>
      </c>
      <c r="E171" s="1">
        <v>1996</v>
      </c>
      <c r="F171" s="1">
        <v>0</v>
      </c>
      <c r="H171" s="3">
        <v>35947</v>
      </c>
      <c r="L171" s="1" t="s">
        <v>232</v>
      </c>
      <c r="M171" s="1">
        <v>30</v>
      </c>
      <c r="N171" s="1">
        <f t="shared" si="10"/>
        <v>0</v>
      </c>
    </row>
    <row r="172" spans="1:15" x14ac:dyDescent="0.2">
      <c r="A172" s="1" t="s">
        <v>210</v>
      </c>
      <c r="B172" s="1" t="s">
        <v>213</v>
      </c>
      <c r="C172" s="1" t="s">
        <v>216</v>
      </c>
      <c r="D172" s="1" t="s">
        <v>624</v>
      </c>
      <c r="E172" s="1">
        <v>1996</v>
      </c>
      <c r="F172" s="1">
        <v>0</v>
      </c>
      <c r="H172" s="3">
        <v>35947</v>
      </c>
      <c r="L172" s="1" t="s">
        <v>232</v>
      </c>
      <c r="M172" s="1">
        <v>30</v>
      </c>
      <c r="N172" s="1">
        <f t="shared" si="10"/>
        <v>0</v>
      </c>
    </row>
    <row r="173" spans="1:15" x14ac:dyDescent="0.2">
      <c r="A173" s="1" t="s">
        <v>210</v>
      </c>
      <c r="B173" s="1" t="s">
        <v>213</v>
      </c>
      <c r="C173" s="1" t="s">
        <v>216</v>
      </c>
      <c r="D173" s="1" t="s">
        <v>625</v>
      </c>
      <c r="E173" s="1">
        <v>1996</v>
      </c>
      <c r="F173" s="1">
        <v>0</v>
      </c>
      <c r="H173" s="3">
        <v>35886</v>
      </c>
      <c r="I173" s="1">
        <v>1999</v>
      </c>
      <c r="J173" s="1" t="s">
        <v>626</v>
      </c>
      <c r="M173" s="1">
        <v>38</v>
      </c>
      <c r="N173" s="1">
        <f t="shared" si="10"/>
        <v>0</v>
      </c>
      <c r="O173" s="5"/>
    </row>
    <row r="174" spans="1:15" x14ac:dyDescent="0.2">
      <c r="A174" s="1" t="s">
        <v>210</v>
      </c>
      <c r="B174" s="1" t="s">
        <v>41</v>
      </c>
      <c r="C174" s="1" t="s">
        <v>248</v>
      </c>
      <c r="D174" s="1" t="s">
        <v>249</v>
      </c>
      <c r="E174" s="1">
        <v>1996</v>
      </c>
      <c r="F174" s="1">
        <v>0</v>
      </c>
      <c r="G174" s="1">
        <v>6</v>
      </c>
      <c r="H174" s="3">
        <v>36404</v>
      </c>
      <c r="I174" s="1">
        <v>2004</v>
      </c>
      <c r="J174" s="1" t="s">
        <v>250</v>
      </c>
      <c r="M174" s="2">
        <v>10.671431206618728</v>
      </c>
      <c r="N174" s="2">
        <f t="shared" si="10"/>
        <v>0</v>
      </c>
      <c r="O174" s="5"/>
    </row>
    <row r="175" spans="1:15" x14ac:dyDescent="0.2">
      <c r="A175" s="1" t="s">
        <v>210</v>
      </c>
      <c r="B175" s="1" t="s">
        <v>41</v>
      </c>
      <c r="C175" s="1" t="s">
        <v>305</v>
      </c>
      <c r="D175" s="1" t="s">
        <v>642</v>
      </c>
      <c r="E175" s="1">
        <v>1996</v>
      </c>
      <c r="F175" s="1">
        <v>0</v>
      </c>
      <c r="H175" s="3"/>
      <c r="I175" s="1">
        <v>2002</v>
      </c>
      <c r="M175" s="1">
        <v>50</v>
      </c>
      <c r="N175" s="1">
        <f t="shared" si="10"/>
        <v>0</v>
      </c>
      <c r="O175" s="5"/>
    </row>
    <row r="176" spans="1:15" x14ac:dyDescent="0.2">
      <c r="A176" s="1" t="s">
        <v>210</v>
      </c>
      <c r="B176" s="1" t="s">
        <v>100</v>
      </c>
      <c r="C176" s="1" t="s">
        <v>101</v>
      </c>
      <c r="D176" s="1" t="s">
        <v>529</v>
      </c>
      <c r="E176" s="1">
        <v>1996</v>
      </c>
      <c r="F176" s="1">
        <v>0</v>
      </c>
      <c r="G176" s="1">
        <v>3</v>
      </c>
      <c r="H176" s="3">
        <v>35886</v>
      </c>
      <c r="I176" s="1">
        <v>1999</v>
      </c>
      <c r="J176" s="1" t="s">
        <v>672</v>
      </c>
      <c r="M176" s="1">
        <v>43</v>
      </c>
      <c r="N176" s="1">
        <f t="shared" si="10"/>
        <v>0</v>
      </c>
      <c r="O176" s="5"/>
    </row>
    <row r="177" spans="1:15" x14ac:dyDescent="0.2">
      <c r="A177" s="1" t="s">
        <v>210</v>
      </c>
      <c r="B177" s="1" t="s">
        <v>100</v>
      </c>
      <c r="C177" s="1" t="s">
        <v>101</v>
      </c>
      <c r="D177" s="1" t="s">
        <v>529</v>
      </c>
      <c r="E177" s="1">
        <v>1996</v>
      </c>
      <c r="F177" s="1">
        <v>0</v>
      </c>
      <c r="G177" s="1">
        <v>3</v>
      </c>
      <c r="H177" s="3">
        <v>35886</v>
      </c>
      <c r="I177" s="1">
        <v>1999</v>
      </c>
      <c r="J177" s="1" t="s">
        <v>672</v>
      </c>
      <c r="M177" s="1">
        <v>43</v>
      </c>
      <c r="N177" s="1">
        <f t="shared" si="10"/>
        <v>0</v>
      </c>
      <c r="O177" s="5"/>
    </row>
    <row r="178" spans="1:15" x14ac:dyDescent="0.2">
      <c r="A178" s="1" t="s">
        <v>210</v>
      </c>
      <c r="B178" s="1" t="s">
        <v>673</v>
      </c>
      <c r="C178" s="1" t="s">
        <v>101</v>
      </c>
      <c r="D178" s="1" t="s">
        <v>105</v>
      </c>
      <c r="E178" s="1">
        <v>1996</v>
      </c>
      <c r="F178" s="1">
        <v>0</v>
      </c>
      <c r="H178" s="3">
        <v>35886</v>
      </c>
      <c r="J178" s="1" t="s">
        <v>86</v>
      </c>
      <c r="M178" s="1">
        <v>40</v>
      </c>
      <c r="N178" s="1">
        <f t="shared" si="10"/>
        <v>0</v>
      </c>
    </row>
    <row r="179" spans="1:15" x14ac:dyDescent="0.2">
      <c r="A179" s="1" t="s">
        <v>210</v>
      </c>
      <c r="B179" s="1" t="s">
        <v>357</v>
      </c>
      <c r="C179" s="1" t="s">
        <v>358</v>
      </c>
      <c r="D179" s="1" t="s">
        <v>359</v>
      </c>
      <c r="E179" s="1">
        <v>1996</v>
      </c>
      <c r="F179" s="1">
        <v>0</v>
      </c>
      <c r="G179" s="1">
        <v>3</v>
      </c>
      <c r="H179" s="3">
        <v>36039</v>
      </c>
      <c r="I179" s="1">
        <v>1999</v>
      </c>
      <c r="L179" s="1" t="s">
        <v>48</v>
      </c>
      <c r="M179" s="2">
        <v>6.0827157877726741</v>
      </c>
      <c r="N179" s="2">
        <f t="shared" si="10"/>
        <v>0</v>
      </c>
      <c r="O179" s="5"/>
    </row>
    <row r="180" spans="1:15" x14ac:dyDescent="0.2">
      <c r="A180" s="1" t="s">
        <v>210</v>
      </c>
      <c r="B180" s="1" t="s">
        <v>357</v>
      </c>
      <c r="C180" s="1" t="s">
        <v>552</v>
      </c>
      <c r="D180" s="1" t="s">
        <v>609</v>
      </c>
      <c r="E180" s="1">
        <v>1996</v>
      </c>
      <c r="F180" s="1">
        <v>0</v>
      </c>
      <c r="G180" s="1">
        <v>6</v>
      </c>
      <c r="H180" s="3">
        <v>36342</v>
      </c>
      <c r="I180" s="1">
        <v>2004</v>
      </c>
      <c r="J180" s="1" t="s">
        <v>610</v>
      </c>
      <c r="K180" s="1" t="s">
        <v>723</v>
      </c>
      <c r="M180" s="2">
        <v>5.9455116722590047</v>
      </c>
      <c r="N180" s="2">
        <v>0</v>
      </c>
      <c r="O180" s="5"/>
    </row>
    <row r="181" spans="1:15" x14ac:dyDescent="0.2">
      <c r="A181" s="1" t="s">
        <v>210</v>
      </c>
      <c r="B181" s="1" t="s">
        <v>128</v>
      </c>
      <c r="C181" s="1" t="s">
        <v>129</v>
      </c>
      <c r="D181" s="1" t="s">
        <v>372</v>
      </c>
      <c r="E181" s="1">
        <v>1996</v>
      </c>
      <c r="F181" s="1">
        <v>0</v>
      </c>
      <c r="H181" s="3"/>
      <c r="I181" s="1">
        <v>2000</v>
      </c>
      <c r="J181" s="1" t="s">
        <v>86</v>
      </c>
      <c r="L181" s="1" t="s">
        <v>373</v>
      </c>
      <c r="M181" s="1">
        <v>19</v>
      </c>
      <c r="N181" s="1">
        <f>F181*M181</f>
        <v>0</v>
      </c>
      <c r="O181" s="5"/>
    </row>
    <row r="182" spans="1:15" x14ac:dyDescent="0.2">
      <c r="A182" s="1" t="s">
        <v>210</v>
      </c>
      <c r="B182" s="1" t="s">
        <v>128</v>
      </c>
      <c r="C182" s="1" t="s">
        <v>687</v>
      </c>
      <c r="D182" s="1" t="s">
        <v>372</v>
      </c>
      <c r="E182" s="1">
        <v>1996</v>
      </c>
      <c r="F182" s="1">
        <v>0</v>
      </c>
      <c r="H182" s="3"/>
      <c r="I182" s="1">
        <v>2000</v>
      </c>
      <c r="J182" s="1" t="s">
        <v>688</v>
      </c>
      <c r="L182" s="1" t="s">
        <v>373</v>
      </c>
      <c r="M182" s="1">
        <v>20</v>
      </c>
      <c r="N182" s="1">
        <f>F182*M182</f>
        <v>0</v>
      </c>
      <c r="O182" s="5"/>
    </row>
    <row r="183" spans="1:15" x14ac:dyDescent="0.2">
      <c r="A183" s="1" t="s">
        <v>210</v>
      </c>
      <c r="B183" s="1" t="s">
        <v>128</v>
      </c>
      <c r="C183" s="1" t="s">
        <v>378</v>
      </c>
      <c r="D183" s="1" t="s">
        <v>379</v>
      </c>
      <c r="E183" s="1">
        <v>1996</v>
      </c>
      <c r="F183" s="1">
        <v>1</v>
      </c>
      <c r="G183" s="1">
        <v>3</v>
      </c>
      <c r="H183" s="3">
        <v>37156</v>
      </c>
      <c r="I183" s="1">
        <v>2003</v>
      </c>
      <c r="M183" s="2">
        <v>4</v>
      </c>
      <c r="N183" s="2">
        <f>F183*M183</f>
        <v>4</v>
      </c>
      <c r="O183" s="5"/>
    </row>
    <row r="184" spans="1:15" x14ac:dyDescent="0.2">
      <c r="A184" s="1" t="s">
        <v>210</v>
      </c>
      <c r="B184" s="1" t="s">
        <v>199</v>
      </c>
      <c r="C184" s="1" t="s">
        <v>429</v>
      </c>
      <c r="D184" s="1" t="s">
        <v>430</v>
      </c>
      <c r="E184" s="1">
        <v>1996</v>
      </c>
      <c r="F184" s="1">
        <v>0</v>
      </c>
      <c r="G184" s="1">
        <v>3</v>
      </c>
      <c r="H184" s="3"/>
      <c r="I184" s="1">
        <v>2006</v>
      </c>
      <c r="L184" s="1" t="s">
        <v>48</v>
      </c>
      <c r="M184" s="2">
        <v>4.5734705171223116</v>
      </c>
      <c r="N184" s="2">
        <f>F184*M184</f>
        <v>0</v>
      </c>
    </row>
    <row r="185" spans="1:15" x14ac:dyDescent="0.2">
      <c r="A185" s="1" t="s">
        <v>210</v>
      </c>
      <c r="B185" s="1" t="s">
        <v>199</v>
      </c>
      <c r="C185" s="1" t="s">
        <v>200</v>
      </c>
      <c r="D185" s="1" t="s">
        <v>432</v>
      </c>
      <c r="E185" s="1">
        <v>1996</v>
      </c>
      <c r="F185" s="1">
        <v>0</v>
      </c>
      <c r="G185" s="1">
        <v>6</v>
      </c>
      <c r="H185" s="3"/>
      <c r="I185" s="1">
        <v>2006</v>
      </c>
      <c r="L185" s="1" t="s">
        <v>48</v>
      </c>
      <c r="M185" s="2">
        <v>7.6224508618705187</v>
      </c>
      <c r="N185" s="2">
        <f>F185*M185</f>
        <v>0</v>
      </c>
      <c r="O185" s="5"/>
    </row>
    <row r="186" spans="1:15" x14ac:dyDescent="0.2">
      <c r="A186" s="1" t="s">
        <v>210</v>
      </c>
      <c r="B186" s="1" t="s">
        <v>199</v>
      </c>
      <c r="C186" s="1" t="s">
        <v>200</v>
      </c>
      <c r="D186" s="1" t="s">
        <v>433</v>
      </c>
      <c r="E186" s="1">
        <v>1996</v>
      </c>
      <c r="F186" s="1">
        <v>0</v>
      </c>
      <c r="G186" s="1">
        <v>6</v>
      </c>
      <c r="H186" s="3">
        <v>36860</v>
      </c>
      <c r="I186" s="1">
        <v>2007</v>
      </c>
      <c r="J186" s="1" t="s">
        <v>915</v>
      </c>
      <c r="K186" s="1" t="s">
        <v>434</v>
      </c>
      <c r="M186" s="1" t="s">
        <v>202</v>
      </c>
      <c r="N186" s="2">
        <v>9.9091861204316753</v>
      </c>
      <c r="O186" s="2">
        <f>F186*N186</f>
        <v>0</v>
      </c>
    </row>
    <row r="187" spans="1:15" x14ac:dyDescent="0.2">
      <c r="A187" s="1" t="s">
        <v>210</v>
      </c>
      <c r="B187" s="1" t="s">
        <v>199</v>
      </c>
      <c r="C187" s="1" t="s">
        <v>435</v>
      </c>
      <c r="D187" s="1" t="s">
        <v>436</v>
      </c>
      <c r="E187" s="1">
        <v>1996</v>
      </c>
      <c r="F187" s="1">
        <v>0</v>
      </c>
      <c r="G187" s="1">
        <v>3</v>
      </c>
      <c r="H187" s="3"/>
      <c r="I187" s="1">
        <v>2004</v>
      </c>
      <c r="J187" s="1" t="s">
        <v>914</v>
      </c>
      <c r="K187" s="1" t="s">
        <v>361</v>
      </c>
      <c r="M187" s="1" t="s">
        <v>48</v>
      </c>
      <c r="N187" s="2">
        <v>6.8602057756834673</v>
      </c>
      <c r="O187" s="2">
        <v>0</v>
      </c>
    </row>
    <row r="188" spans="1:15" x14ac:dyDescent="0.2">
      <c r="A188" s="1" t="s">
        <v>210</v>
      </c>
      <c r="B188" s="1" t="s">
        <v>41</v>
      </c>
      <c r="C188" s="1" t="s">
        <v>262</v>
      </c>
      <c r="D188" s="1" t="s">
        <v>263</v>
      </c>
      <c r="E188" s="1">
        <v>1996</v>
      </c>
      <c r="F188" s="1">
        <v>0</v>
      </c>
      <c r="G188" s="1">
        <v>6</v>
      </c>
      <c r="H188" s="3">
        <v>36251</v>
      </c>
      <c r="I188" s="1">
        <v>2004</v>
      </c>
      <c r="J188" s="1" t="s">
        <v>843</v>
      </c>
      <c r="K188" s="1" t="s">
        <v>264</v>
      </c>
      <c r="L188" s="1" t="s">
        <v>265</v>
      </c>
      <c r="M188" s="1" t="s">
        <v>266</v>
      </c>
      <c r="N188" s="2">
        <v>7.6224508618705187</v>
      </c>
      <c r="O188" s="2">
        <f>F188*N188</f>
        <v>0</v>
      </c>
    </row>
    <row r="189" spans="1:15" x14ac:dyDescent="0.2">
      <c r="A189" s="1" t="s">
        <v>210</v>
      </c>
      <c r="B189" s="1" t="s">
        <v>61</v>
      </c>
      <c r="C189" s="1" t="s">
        <v>95</v>
      </c>
      <c r="D189" s="1" t="s">
        <v>96</v>
      </c>
      <c r="E189" s="1">
        <v>1996</v>
      </c>
      <c r="F189" s="1">
        <v>0</v>
      </c>
      <c r="G189" s="1">
        <v>3</v>
      </c>
      <c r="H189" s="3"/>
      <c r="I189" s="1">
        <v>2006</v>
      </c>
      <c r="J189" s="1" t="s">
        <v>927</v>
      </c>
      <c r="K189" s="1" t="s">
        <v>321</v>
      </c>
      <c r="N189" s="2">
        <v>8.8420429997698022</v>
      </c>
      <c r="O189" s="2">
        <f>F189*N189</f>
        <v>0</v>
      </c>
    </row>
    <row r="190" spans="1:15" x14ac:dyDescent="0.2">
      <c r="A190" s="1" t="s">
        <v>210</v>
      </c>
      <c r="B190" s="1" t="s">
        <v>61</v>
      </c>
      <c r="C190" s="1" t="s">
        <v>327</v>
      </c>
      <c r="D190" s="1" t="s">
        <v>328</v>
      </c>
      <c r="E190" s="1">
        <v>1996</v>
      </c>
      <c r="F190" s="1">
        <v>0</v>
      </c>
      <c r="G190" s="1">
        <v>3</v>
      </c>
      <c r="H190" s="3">
        <v>36251</v>
      </c>
      <c r="I190" s="1">
        <v>2006</v>
      </c>
      <c r="J190" s="1" t="s">
        <v>886</v>
      </c>
      <c r="K190" s="1" t="s">
        <v>321</v>
      </c>
      <c r="N190" s="2">
        <v>9.1469410342446231</v>
      </c>
      <c r="O190" s="2">
        <f>F190*N190</f>
        <v>0</v>
      </c>
    </row>
    <row r="191" spans="1:15" x14ac:dyDescent="0.2">
      <c r="A191" s="1" t="s">
        <v>14</v>
      </c>
      <c r="B191" s="1" t="s">
        <v>115</v>
      </c>
      <c r="C191" s="1" t="s">
        <v>125</v>
      </c>
      <c r="D191" s="1" t="s">
        <v>126</v>
      </c>
      <c r="E191" s="1">
        <v>1996</v>
      </c>
      <c r="F191" s="1">
        <v>0</v>
      </c>
      <c r="G191" s="1">
        <v>3</v>
      </c>
      <c r="H191" s="3">
        <v>36822</v>
      </c>
      <c r="I191" s="1">
        <v>2005</v>
      </c>
      <c r="J191" s="1" t="s">
        <v>853</v>
      </c>
      <c r="K191" s="1" t="s">
        <v>127</v>
      </c>
      <c r="M191" s="1" t="s">
        <v>119</v>
      </c>
      <c r="N191" s="2">
        <v>8.2322469308201605</v>
      </c>
      <c r="O191" s="2">
        <f>F191*N191</f>
        <v>0</v>
      </c>
    </row>
    <row r="192" spans="1:15" x14ac:dyDescent="0.2">
      <c r="A192" s="1" t="s">
        <v>14</v>
      </c>
      <c r="B192" s="1" t="s">
        <v>41</v>
      </c>
      <c r="C192" s="1" t="s">
        <v>42</v>
      </c>
      <c r="D192" s="1" t="s">
        <v>43</v>
      </c>
      <c r="E192" s="1">
        <v>1996</v>
      </c>
      <c r="F192" s="1">
        <v>0</v>
      </c>
      <c r="G192" s="1">
        <v>2</v>
      </c>
      <c r="H192" s="3"/>
      <c r="I192" s="1">
        <v>2006</v>
      </c>
      <c r="J192" s="1" t="s">
        <v>837</v>
      </c>
      <c r="K192" s="1" t="s">
        <v>44</v>
      </c>
      <c r="N192" s="2">
        <v>5.3357156033093638</v>
      </c>
      <c r="O192" s="2">
        <f>F192*N192</f>
        <v>0</v>
      </c>
    </row>
    <row r="193" spans="1:15" x14ac:dyDescent="0.2">
      <c r="A193" s="1" t="s">
        <v>14</v>
      </c>
      <c r="B193" s="1" t="s">
        <v>15</v>
      </c>
      <c r="C193" s="1" t="s">
        <v>452</v>
      </c>
      <c r="D193" s="1" t="s">
        <v>450</v>
      </c>
      <c r="E193" s="1">
        <v>1997</v>
      </c>
      <c r="F193" s="1">
        <v>0</v>
      </c>
      <c r="G193" s="1">
        <v>6</v>
      </c>
      <c r="H193" s="3">
        <v>36373</v>
      </c>
      <c r="I193" s="1">
        <v>2000</v>
      </c>
      <c r="J193" s="1" t="s">
        <v>455</v>
      </c>
      <c r="M193" s="2">
        <v>3.3538783792230284</v>
      </c>
      <c r="N193" s="2">
        <f t="shared" ref="N193:N205" si="11">F193*M193</f>
        <v>0</v>
      </c>
      <c r="O193" s="5"/>
    </row>
    <row r="194" spans="1:15" x14ac:dyDescent="0.2">
      <c r="A194" s="1" t="s">
        <v>14</v>
      </c>
      <c r="B194" s="1" t="s">
        <v>15</v>
      </c>
      <c r="C194" s="1" t="s">
        <v>452</v>
      </c>
      <c r="D194" s="1" t="s">
        <v>456</v>
      </c>
      <c r="E194" s="1">
        <v>1997</v>
      </c>
      <c r="F194" s="1">
        <v>0</v>
      </c>
      <c r="G194" s="1">
        <v>6</v>
      </c>
      <c r="H194" s="3"/>
      <c r="I194" s="1">
        <v>2000</v>
      </c>
      <c r="M194" s="2">
        <v>3.8112254309352593</v>
      </c>
      <c r="N194" s="2">
        <f t="shared" si="11"/>
        <v>0</v>
      </c>
      <c r="O194" s="5"/>
    </row>
    <row r="195" spans="1:15" x14ac:dyDescent="0.2">
      <c r="A195" s="1" t="s">
        <v>14</v>
      </c>
      <c r="B195" s="1" t="s">
        <v>15</v>
      </c>
      <c r="C195" s="1" t="s">
        <v>27</v>
      </c>
      <c r="D195" s="1" t="s">
        <v>28</v>
      </c>
      <c r="E195" s="1">
        <v>1997</v>
      </c>
      <c r="F195" s="1">
        <v>0</v>
      </c>
      <c r="G195" s="1">
        <v>6</v>
      </c>
      <c r="H195" s="3">
        <v>36739</v>
      </c>
      <c r="I195" s="1">
        <v>2003</v>
      </c>
      <c r="L195" s="1" t="s">
        <v>30</v>
      </c>
      <c r="M195" s="2">
        <v>5.7930626550215942</v>
      </c>
      <c r="N195" s="2">
        <f t="shared" si="11"/>
        <v>0</v>
      </c>
    </row>
    <row r="196" spans="1:15" x14ac:dyDescent="0.2">
      <c r="A196" s="1" t="s">
        <v>14</v>
      </c>
      <c r="B196" s="1" t="s">
        <v>15</v>
      </c>
      <c r="C196" s="1" t="s">
        <v>27</v>
      </c>
      <c r="D196" s="1" t="s">
        <v>28</v>
      </c>
      <c r="E196" s="1">
        <v>1997</v>
      </c>
      <c r="F196" s="1">
        <v>0</v>
      </c>
      <c r="G196" s="1">
        <v>6</v>
      </c>
      <c r="H196" s="3">
        <v>37104</v>
      </c>
      <c r="I196" s="1">
        <v>2003</v>
      </c>
      <c r="K196" s="1" t="s">
        <v>29</v>
      </c>
      <c r="L196" s="1" t="s">
        <v>30</v>
      </c>
      <c r="M196" s="2">
        <v>5.7930626550215942</v>
      </c>
      <c r="N196" s="2">
        <f t="shared" si="11"/>
        <v>0</v>
      </c>
    </row>
    <row r="197" spans="1:15" x14ac:dyDescent="0.2">
      <c r="A197" s="1" t="s">
        <v>14</v>
      </c>
      <c r="B197" s="1" t="s">
        <v>15</v>
      </c>
      <c r="C197" s="1" t="s">
        <v>35</v>
      </c>
      <c r="D197" s="1" t="s">
        <v>28</v>
      </c>
      <c r="E197" s="1">
        <v>1997</v>
      </c>
      <c r="F197" s="1">
        <v>0</v>
      </c>
      <c r="G197" s="1">
        <v>6</v>
      </c>
      <c r="H197" s="3">
        <v>36739</v>
      </c>
      <c r="I197" s="1">
        <v>2000</v>
      </c>
      <c r="L197" s="1" t="s">
        <v>30</v>
      </c>
      <c r="M197" s="2">
        <v>4.1161234654100802</v>
      </c>
      <c r="N197" s="2">
        <f t="shared" si="11"/>
        <v>0</v>
      </c>
    </row>
    <row r="198" spans="1:15" x14ac:dyDescent="0.2">
      <c r="A198" s="1" t="s">
        <v>14</v>
      </c>
      <c r="B198" s="1" t="s">
        <v>15</v>
      </c>
      <c r="C198" s="1" t="s">
        <v>37</v>
      </c>
      <c r="D198" s="1" t="s">
        <v>40</v>
      </c>
      <c r="E198" s="1">
        <v>1997</v>
      </c>
      <c r="F198" s="1">
        <v>0</v>
      </c>
      <c r="G198" s="1">
        <v>6</v>
      </c>
      <c r="H198" s="3"/>
      <c r="I198" s="1">
        <v>2000</v>
      </c>
      <c r="M198" s="2">
        <v>4.5734705171223116</v>
      </c>
      <c r="N198" s="2">
        <f t="shared" si="11"/>
        <v>0</v>
      </c>
    </row>
    <row r="199" spans="1:15" x14ac:dyDescent="0.2">
      <c r="A199" s="1" t="s">
        <v>14</v>
      </c>
      <c r="B199" s="1" t="s">
        <v>461</v>
      </c>
      <c r="C199" s="1" t="s">
        <v>462</v>
      </c>
      <c r="D199" s="1" t="s">
        <v>463</v>
      </c>
      <c r="E199" s="1">
        <v>1997</v>
      </c>
      <c r="F199" s="1">
        <v>0</v>
      </c>
      <c r="H199" s="3">
        <v>35551</v>
      </c>
      <c r="J199" s="1" t="s">
        <v>86</v>
      </c>
      <c r="M199" s="1">
        <v>41</v>
      </c>
      <c r="N199" s="1">
        <f t="shared" si="11"/>
        <v>0</v>
      </c>
    </row>
    <row r="200" spans="1:15" x14ac:dyDescent="0.2">
      <c r="A200" s="1" t="s">
        <v>14</v>
      </c>
      <c r="B200" s="1" t="s">
        <v>461</v>
      </c>
      <c r="C200" s="1" t="s">
        <v>35</v>
      </c>
      <c r="D200" s="1" t="s">
        <v>28</v>
      </c>
      <c r="E200" s="1">
        <v>1997</v>
      </c>
      <c r="F200" s="1">
        <v>0</v>
      </c>
      <c r="H200" s="3"/>
      <c r="L200" s="1" t="s">
        <v>472</v>
      </c>
      <c r="M200" s="1">
        <v>25</v>
      </c>
      <c r="N200" s="1">
        <f t="shared" si="11"/>
        <v>0</v>
      </c>
    </row>
    <row r="201" spans="1:15" x14ac:dyDescent="0.2">
      <c r="A201" s="1" t="s">
        <v>14</v>
      </c>
      <c r="B201" s="1" t="s">
        <v>473</v>
      </c>
      <c r="C201" s="1" t="s">
        <v>474</v>
      </c>
      <c r="D201" s="1" t="s">
        <v>475</v>
      </c>
      <c r="E201" s="1">
        <v>1997</v>
      </c>
      <c r="F201" s="1">
        <v>1</v>
      </c>
      <c r="G201" s="1">
        <v>1</v>
      </c>
      <c r="H201" s="3">
        <v>36805</v>
      </c>
      <c r="I201" s="1">
        <v>2002</v>
      </c>
      <c r="K201" s="1" t="s">
        <v>476</v>
      </c>
      <c r="M201" s="1">
        <v>40</v>
      </c>
      <c r="N201" s="1">
        <f t="shared" si="11"/>
        <v>40</v>
      </c>
    </row>
    <row r="202" spans="1:15" x14ac:dyDescent="0.2">
      <c r="A202" s="1" t="s">
        <v>14</v>
      </c>
      <c r="B202" s="1" t="s">
        <v>41</v>
      </c>
      <c r="C202" s="1" t="s">
        <v>42</v>
      </c>
      <c r="D202" s="1" t="s">
        <v>485</v>
      </c>
      <c r="E202" s="1">
        <v>1997</v>
      </c>
      <c r="F202" s="1">
        <v>0</v>
      </c>
      <c r="G202" s="1">
        <v>3</v>
      </c>
      <c r="H202" s="3"/>
      <c r="I202" s="1">
        <v>2000</v>
      </c>
      <c r="J202" s="1" t="s">
        <v>486</v>
      </c>
      <c r="M202" s="1">
        <v>28.5</v>
      </c>
      <c r="N202" s="1">
        <f t="shared" si="11"/>
        <v>0</v>
      </c>
    </row>
    <row r="203" spans="1:15" x14ac:dyDescent="0.2">
      <c r="A203" s="1" t="s">
        <v>14</v>
      </c>
      <c r="B203" s="1" t="s">
        <v>61</v>
      </c>
      <c r="C203" s="1" t="s">
        <v>497</v>
      </c>
      <c r="D203" s="1" t="s">
        <v>498</v>
      </c>
      <c r="E203" s="1">
        <v>1997</v>
      </c>
      <c r="F203" s="1">
        <v>0</v>
      </c>
      <c r="G203" s="1">
        <v>3</v>
      </c>
      <c r="H203" s="3"/>
      <c r="I203" s="1">
        <v>2006</v>
      </c>
      <c r="J203" s="1" t="s">
        <v>499</v>
      </c>
      <c r="M203" s="2">
        <v>9.1469410342446231</v>
      </c>
      <c r="N203" s="2">
        <f t="shared" si="11"/>
        <v>0</v>
      </c>
    </row>
    <row r="204" spans="1:15" x14ac:dyDescent="0.2">
      <c r="A204" s="1" t="s">
        <v>14</v>
      </c>
      <c r="B204" s="1" t="s">
        <v>61</v>
      </c>
      <c r="C204" s="1" t="s">
        <v>61</v>
      </c>
      <c r="D204" s="1" t="s">
        <v>501</v>
      </c>
      <c r="E204" s="1">
        <v>1997</v>
      </c>
      <c r="F204" s="1">
        <v>0</v>
      </c>
      <c r="H204" s="3">
        <v>36039</v>
      </c>
      <c r="I204" s="1">
        <v>2001</v>
      </c>
      <c r="J204" s="1" t="s">
        <v>457</v>
      </c>
      <c r="L204" s="1" t="s">
        <v>502</v>
      </c>
      <c r="M204" s="1">
        <v>35</v>
      </c>
      <c r="N204" s="1">
        <f t="shared" si="11"/>
        <v>0</v>
      </c>
    </row>
    <row r="205" spans="1:15" x14ac:dyDescent="0.2">
      <c r="A205" s="1" t="s">
        <v>14</v>
      </c>
      <c r="B205" s="1" t="s">
        <v>61</v>
      </c>
      <c r="C205" s="1" t="s">
        <v>65</v>
      </c>
      <c r="D205" s="1" t="s">
        <v>67</v>
      </c>
      <c r="E205" s="1">
        <v>1997</v>
      </c>
      <c r="F205" s="1">
        <v>0</v>
      </c>
      <c r="G205" s="1">
        <v>6</v>
      </c>
      <c r="H205" s="3">
        <v>37926</v>
      </c>
      <c r="I205" s="1">
        <v>2007</v>
      </c>
      <c r="J205" s="1" t="s">
        <v>796</v>
      </c>
      <c r="K205" s="1" t="s">
        <v>68</v>
      </c>
      <c r="L205" s="1" t="s">
        <v>65</v>
      </c>
      <c r="M205" s="2">
        <v>10.6</v>
      </c>
      <c r="N205" s="2">
        <f t="shared" si="11"/>
        <v>0</v>
      </c>
      <c r="O205" s="5"/>
    </row>
    <row r="206" spans="1:15" x14ac:dyDescent="0.2">
      <c r="A206" s="1" t="s">
        <v>14</v>
      </c>
      <c r="B206" s="1" t="s">
        <v>61</v>
      </c>
      <c r="C206" s="1" t="s">
        <v>77</v>
      </c>
      <c r="D206" s="1" t="s">
        <v>78</v>
      </c>
      <c r="E206" s="1">
        <v>1997</v>
      </c>
      <c r="F206" s="1">
        <v>0</v>
      </c>
      <c r="G206" s="1">
        <v>6</v>
      </c>
      <c r="H206" s="3">
        <v>36586</v>
      </c>
      <c r="I206" s="1">
        <v>2010</v>
      </c>
      <c r="K206" s="1" t="s">
        <v>79</v>
      </c>
      <c r="L206" s="1" t="s">
        <v>80</v>
      </c>
      <c r="M206" s="1" t="s">
        <v>81</v>
      </c>
      <c r="N206" s="2">
        <v>10.671431206618728</v>
      </c>
      <c r="O206" s="2">
        <f>F206*N206</f>
        <v>0</v>
      </c>
    </row>
    <row r="207" spans="1:15" x14ac:dyDescent="0.2">
      <c r="A207" s="1" t="s">
        <v>14</v>
      </c>
      <c r="B207" s="1" t="s">
        <v>61</v>
      </c>
      <c r="C207" s="1" t="s">
        <v>707</v>
      </c>
      <c r="D207" s="1" t="s">
        <v>708</v>
      </c>
      <c r="E207" s="1">
        <v>1997</v>
      </c>
      <c r="F207" s="1">
        <v>0</v>
      </c>
      <c r="G207" s="1">
        <v>3</v>
      </c>
      <c r="H207" s="3">
        <v>36251</v>
      </c>
      <c r="I207" s="1">
        <v>2006</v>
      </c>
      <c r="J207" s="1" t="s">
        <v>321</v>
      </c>
      <c r="M207" s="2">
        <v>8.6895939825323918</v>
      </c>
      <c r="N207" s="2">
        <f t="shared" ref="N207:N218" si="12">F207*M207</f>
        <v>0</v>
      </c>
    </row>
    <row r="208" spans="1:15" x14ac:dyDescent="0.2">
      <c r="A208" s="1" t="s">
        <v>14</v>
      </c>
      <c r="B208" s="1" t="s">
        <v>61</v>
      </c>
      <c r="C208" s="1" t="s">
        <v>95</v>
      </c>
      <c r="D208" s="1" t="s">
        <v>96</v>
      </c>
      <c r="E208" s="1">
        <v>1997</v>
      </c>
      <c r="F208" s="1">
        <v>0</v>
      </c>
      <c r="G208" s="1">
        <v>3</v>
      </c>
      <c r="H208" s="3"/>
      <c r="I208" s="1">
        <v>2005</v>
      </c>
      <c r="J208" s="1" t="s">
        <v>757</v>
      </c>
      <c r="M208" s="2">
        <v>8.8420429997698022</v>
      </c>
      <c r="N208" s="2">
        <f t="shared" si="12"/>
        <v>0</v>
      </c>
    </row>
    <row r="209" spans="1:15" x14ac:dyDescent="0.2">
      <c r="A209" s="1" t="s">
        <v>14</v>
      </c>
      <c r="B209" s="1" t="s">
        <v>61</v>
      </c>
      <c r="C209" s="1" t="s">
        <v>97</v>
      </c>
      <c r="D209" s="1" t="s">
        <v>99</v>
      </c>
      <c r="E209" s="1">
        <v>1997</v>
      </c>
      <c r="F209" s="1">
        <v>0</v>
      </c>
      <c r="G209" s="1">
        <v>3</v>
      </c>
      <c r="H209" s="3">
        <v>36495</v>
      </c>
      <c r="I209" s="1">
        <v>2003</v>
      </c>
      <c r="M209" s="2">
        <v>8.3846959480575709</v>
      </c>
      <c r="N209" s="2">
        <f t="shared" si="12"/>
        <v>0</v>
      </c>
    </row>
    <row r="210" spans="1:15" x14ac:dyDescent="0.2">
      <c r="A210" s="1" t="s">
        <v>14</v>
      </c>
      <c r="B210" s="1" t="s">
        <v>513</v>
      </c>
      <c r="C210" s="1" t="s">
        <v>61</v>
      </c>
      <c r="D210" s="1" t="s">
        <v>474</v>
      </c>
      <c r="E210" s="1">
        <v>1997</v>
      </c>
      <c r="F210" s="1">
        <v>0</v>
      </c>
      <c r="H210" s="3">
        <v>36039</v>
      </c>
      <c r="L210" s="1" t="s">
        <v>514</v>
      </c>
      <c r="M210" s="1">
        <v>30</v>
      </c>
      <c r="N210" s="1">
        <f t="shared" si="12"/>
        <v>0</v>
      </c>
    </row>
    <row r="211" spans="1:15" x14ac:dyDescent="0.2">
      <c r="A211" s="1" t="s">
        <v>14</v>
      </c>
      <c r="B211" s="1" t="s">
        <v>520</v>
      </c>
      <c r="C211" s="1" t="s">
        <v>521</v>
      </c>
      <c r="D211" s="1" t="s">
        <v>522</v>
      </c>
      <c r="E211" s="1">
        <v>1997</v>
      </c>
      <c r="F211" s="1">
        <v>0</v>
      </c>
      <c r="H211" s="3"/>
      <c r="M211" s="1">
        <v>25</v>
      </c>
      <c r="N211" s="1">
        <f t="shared" si="12"/>
        <v>0</v>
      </c>
    </row>
    <row r="212" spans="1:15" x14ac:dyDescent="0.2">
      <c r="A212" s="1" t="s">
        <v>14</v>
      </c>
      <c r="B212" s="1" t="s">
        <v>100</v>
      </c>
      <c r="C212" s="1" t="s">
        <v>523</v>
      </c>
      <c r="D212" s="1" t="s">
        <v>524</v>
      </c>
      <c r="E212" s="1">
        <v>1997</v>
      </c>
      <c r="F212" s="1">
        <v>0</v>
      </c>
      <c r="G212" s="1">
        <v>3</v>
      </c>
      <c r="H212" s="3"/>
      <c r="I212" s="1">
        <v>2010</v>
      </c>
      <c r="L212" s="1" t="s">
        <v>48</v>
      </c>
      <c r="M212" s="2">
        <v>6.0979606894964151</v>
      </c>
      <c r="N212" s="2">
        <f t="shared" si="12"/>
        <v>0</v>
      </c>
    </row>
    <row r="213" spans="1:15" x14ac:dyDescent="0.2">
      <c r="A213" s="1" t="s">
        <v>14</v>
      </c>
      <c r="B213" s="1" t="s">
        <v>100</v>
      </c>
      <c r="C213" s="1" t="s">
        <v>101</v>
      </c>
      <c r="D213" s="1" t="s">
        <v>108</v>
      </c>
      <c r="E213" s="1">
        <v>1997</v>
      </c>
      <c r="F213" s="1">
        <v>0</v>
      </c>
      <c r="H213" s="3">
        <v>35886</v>
      </c>
      <c r="I213" s="1">
        <v>1999</v>
      </c>
      <c r="J213" s="1" t="s">
        <v>86</v>
      </c>
      <c r="M213" s="1">
        <v>38</v>
      </c>
      <c r="N213" s="1">
        <f t="shared" si="12"/>
        <v>0</v>
      </c>
    </row>
    <row r="214" spans="1:15" x14ac:dyDescent="0.2">
      <c r="A214" s="1" t="s">
        <v>14</v>
      </c>
      <c r="B214" s="1" t="s">
        <v>100</v>
      </c>
      <c r="C214" s="1" t="s">
        <v>101</v>
      </c>
      <c r="D214" s="1" t="s">
        <v>107</v>
      </c>
      <c r="E214" s="1">
        <v>1997</v>
      </c>
      <c r="F214" s="1">
        <v>0</v>
      </c>
      <c r="G214" s="1">
        <v>6</v>
      </c>
      <c r="H214" s="3">
        <v>35886</v>
      </c>
      <c r="I214" s="1">
        <v>2003</v>
      </c>
      <c r="J214" s="1" t="s">
        <v>530</v>
      </c>
      <c r="M214" s="1">
        <v>53</v>
      </c>
      <c r="N214" s="1">
        <f t="shared" si="12"/>
        <v>0</v>
      </c>
    </row>
    <row r="215" spans="1:15" x14ac:dyDescent="0.2">
      <c r="A215" s="1" t="s">
        <v>14</v>
      </c>
      <c r="B215" s="1" t="s">
        <v>100</v>
      </c>
      <c r="C215" s="1" t="s">
        <v>101</v>
      </c>
      <c r="D215" s="1" t="s">
        <v>532</v>
      </c>
      <c r="E215" s="1">
        <v>1997</v>
      </c>
      <c r="F215" s="1">
        <v>0</v>
      </c>
      <c r="G215" s="1">
        <v>6</v>
      </c>
      <c r="H215" s="3">
        <v>35886</v>
      </c>
      <c r="I215" s="1">
        <v>2000</v>
      </c>
      <c r="J215" s="1" t="s">
        <v>227</v>
      </c>
      <c r="M215" s="2">
        <v>6.402858723971236</v>
      </c>
      <c r="N215" s="2">
        <f t="shared" si="12"/>
        <v>0</v>
      </c>
    </row>
    <row r="216" spans="1:15" x14ac:dyDescent="0.2">
      <c r="A216" s="1" t="s">
        <v>14</v>
      </c>
      <c r="B216" s="1" t="s">
        <v>112</v>
      </c>
      <c r="C216" s="1" t="s">
        <v>345</v>
      </c>
      <c r="D216" s="1" t="s">
        <v>543</v>
      </c>
      <c r="E216" s="1">
        <v>1997</v>
      </c>
      <c r="F216" s="1">
        <v>0</v>
      </c>
      <c r="H216" s="3">
        <v>35765</v>
      </c>
      <c r="L216" s="1" t="s">
        <v>294</v>
      </c>
      <c r="M216" s="1">
        <v>50</v>
      </c>
      <c r="N216" s="1">
        <f t="shared" si="12"/>
        <v>0</v>
      </c>
    </row>
    <row r="217" spans="1:15" x14ac:dyDescent="0.2">
      <c r="A217" s="1" t="s">
        <v>14</v>
      </c>
      <c r="B217" s="1" t="s">
        <v>111</v>
      </c>
      <c r="C217" s="1" t="s">
        <v>112</v>
      </c>
      <c r="D217" s="1" t="s">
        <v>113</v>
      </c>
      <c r="E217" s="1">
        <v>1997</v>
      </c>
      <c r="F217" s="1">
        <v>0</v>
      </c>
      <c r="G217" s="1">
        <v>12</v>
      </c>
      <c r="H217" s="3">
        <v>37735</v>
      </c>
      <c r="I217" s="1">
        <v>2005</v>
      </c>
      <c r="L217" s="1" t="s">
        <v>114</v>
      </c>
      <c r="M217" s="2">
        <v>11</v>
      </c>
      <c r="N217" s="2">
        <f t="shared" si="12"/>
        <v>0</v>
      </c>
    </row>
    <row r="218" spans="1:15" x14ac:dyDescent="0.2">
      <c r="A218" s="1" t="s">
        <v>14</v>
      </c>
      <c r="B218" s="1" t="s">
        <v>357</v>
      </c>
      <c r="C218" s="1" t="s">
        <v>365</v>
      </c>
      <c r="D218" s="1" t="s">
        <v>366</v>
      </c>
      <c r="E218" s="1">
        <v>1997</v>
      </c>
      <c r="F218" s="1">
        <v>0</v>
      </c>
      <c r="H218" s="3">
        <v>36342</v>
      </c>
      <c r="I218" s="1">
        <v>2000</v>
      </c>
      <c r="J218" s="1" t="s">
        <v>553</v>
      </c>
      <c r="M218" s="1">
        <v>32</v>
      </c>
      <c r="N218" s="1">
        <f t="shared" si="12"/>
        <v>0</v>
      </c>
    </row>
    <row r="219" spans="1:15" x14ac:dyDescent="0.2">
      <c r="A219" s="1" t="s">
        <v>14</v>
      </c>
      <c r="B219" s="1" t="s">
        <v>128</v>
      </c>
      <c r="C219" s="1" t="s">
        <v>137</v>
      </c>
      <c r="D219" s="1" t="s">
        <v>560</v>
      </c>
      <c r="E219" s="1">
        <v>1997</v>
      </c>
      <c r="F219" s="1">
        <v>0</v>
      </c>
      <c r="G219" s="1">
        <v>1</v>
      </c>
      <c r="H219" s="3"/>
      <c r="I219" s="1">
        <v>2007</v>
      </c>
      <c r="K219" s="1" t="s">
        <v>55</v>
      </c>
      <c r="M219" s="2">
        <v>5.3357156033093638</v>
      </c>
      <c r="N219" s="2" t="e">
        <f>#REF!*#REF!</f>
        <v>#REF!</v>
      </c>
      <c r="O219" s="5"/>
    </row>
    <row r="220" spans="1:15" x14ac:dyDescent="0.2">
      <c r="A220" s="1" t="s">
        <v>14</v>
      </c>
      <c r="B220" s="1" t="s">
        <v>128</v>
      </c>
      <c r="C220" s="1" t="s">
        <v>563</v>
      </c>
      <c r="D220" s="1" t="s">
        <v>563</v>
      </c>
      <c r="E220" s="1">
        <v>1997</v>
      </c>
      <c r="F220" s="1">
        <v>0</v>
      </c>
      <c r="H220" s="3"/>
      <c r="I220" s="1">
        <v>2007</v>
      </c>
      <c r="M220" s="1">
        <v>40</v>
      </c>
      <c r="N220" s="1">
        <f>F220*M220</f>
        <v>0</v>
      </c>
    </row>
    <row r="221" spans="1:15" x14ac:dyDescent="0.2">
      <c r="A221" s="1" t="s">
        <v>14</v>
      </c>
      <c r="B221" s="1" t="s">
        <v>128</v>
      </c>
      <c r="C221" s="1" t="s">
        <v>167</v>
      </c>
      <c r="D221" s="1" t="s">
        <v>168</v>
      </c>
      <c r="E221" s="1">
        <v>1997</v>
      </c>
      <c r="F221" s="10">
        <v>0</v>
      </c>
      <c r="G221" s="1">
        <v>3</v>
      </c>
      <c r="H221" s="3">
        <v>35886</v>
      </c>
      <c r="I221" s="1">
        <v>1999</v>
      </c>
      <c r="K221" s="1" t="s">
        <v>169</v>
      </c>
      <c r="N221" s="2">
        <v>7.9273488963453396</v>
      </c>
      <c r="O221" s="2">
        <f>F221*N221</f>
        <v>0</v>
      </c>
    </row>
    <row r="222" spans="1:15" x14ac:dyDescent="0.2">
      <c r="A222" s="1" t="s">
        <v>14</v>
      </c>
      <c r="B222" s="1" t="s">
        <v>578</v>
      </c>
      <c r="C222" s="1" t="s">
        <v>557</v>
      </c>
      <c r="D222" s="1" t="s">
        <v>579</v>
      </c>
      <c r="E222" s="1">
        <v>1997</v>
      </c>
      <c r="F222" s="1">
        <v>0</v>
      </c>
      <c r="H222" s="3"/>
      <c r="J222" s="1" t="s">
        <v>86</v>
      </c>
      <c r="L222" s="1" t="s">
        <v>373</v>
      </c>
      <c r="M222" s="1">
        <v>18</v>
      </c>
      <c r="N222" s="1">
        <f t="shared" ref="N222:N234" si="13">F222*M222</f>
        <v>0</v>
      </c>
    </row>
    <row r="223" spans="1:15" x14ac:dyDescent="0.2">
      <c r="A223" s="1" t="s">
        <v>14</v>
      </c>
      <c r="B223" s="1" t="s">
        <v>578</v>
      </c>
      <c r="C223" s="1" t="s">
        <v>583</v>
      </c>
      <c r="D223" s="1" t="s">
        <v>584</v>
      </c>
      <c r="E223" s="1">
        <v>1997</v>
      </c>
      <c r="F223" s="1">
        <v>0</v>
      </c>
      <c r="H223" s="3"/>
      <c r="M223" s="1">
        <v>20</v>
      </c>
      <c r="N223" s="1">
        <f t="shared" si="13"/>
        <v>0</v>
      </c>
    </row>
    <row r="224" spans="1:15" x14ac:dyDescent="0.2">
      <c r="A224" s="1" t="s">
        <v>14</v>
      </c>
      <c r="B224" s="1" t="s">
        <v>199</v>
      </c>
      <c r="C224" s="1" t="s">
        <v>419</v>
      </c>
      <c r="D224" s="1" t="s">
        <v>604</v>
      </c>
      <c r="E224" s="1">
        <v>1997</v>
      </c>
      <c r="F224" s="1">
        <v>0</v>
      </c>
      <c r="G224" s="1">
        <v>3</v>
      </c>
      <c r="H224" s="3">
        <v>36039</v>
      </c>
      <c r="I224" s="1">
        <v>2000</v>
      </c>
      <c r="J224" s="1" t="s">
        <v>86</v>
      </c>
      <c r="L224" s="1" t="s">
        <v>414</v>
      </c>
      <c r="M224" s="2">
        <v>4.5734705171223116</v>
      </c>
      <c r="N224" s="2">
        <f t="shared" si="13"/>
        <v>0</v>
      </c>
    </row>
    <row r="225" spans="1:15" x14ac:dyDescent="0.2">
      <c r="A225" s="1" t="s">
        <v>14</v>
      </c>
      <c r="B225" s="1" t="s">
        <v>199</v>
      </c>
      <c r="C225" s="1" t="s">
        <v>200</v>
      </c>
      <c r="D225" s="1" t="s">
        <v>201</v>
      </c>
      <c r="E225" s="1">
        <v>1997</v>
      </c>
      <c r="F225" s="1">
        <v>0</v>
      </c>
      <c r="G225" s="1">
        <v>6</v>
      </c>
      <c r="H225" s="3">
        <v>36412</v>
      </c>
      <c r="I225" s="1">
        <v>2002</v>
      </c>
      <c r="J225" s="1" t="s">
        <v>779</v>
      </c>
      <c r="L225" s="1" t="s">
        <v>48</v>
      </c>
      <c r="M225" s="2">
        <v>6.0979606894964151</v>
      </c>
      <c r="N225" s="2">
        <f t="shared" si="13"/>
        <v>0</v>
      </c>
    </row>
    <row r="226" spans="1:15" x14ac:dyDescent="0.2">
      <c r="A226" s="1" t="s">
        <v>14</v>
      </c>
      <c r="B226" s="1" t="s">
        <v>199</v>
      </c>
      <c r="C226" s="1" t="s">
        <v>200</v>
      </c>
      <c r="D226" s="1" t="s">
        <v>202</v>
      </c>
      <c r="E226" s="1">
        <v>1997</v>
      </c>
      <c r="F226" s="1">
        <v>0</v>
      </c>
      <c r="G226" s="1">
        <v>6</v>
      </c>
      <c r="H226" s="3">
        <v>36860</v>
      </c>
      <c r="I226" s="1">
        <v>2004</v>
      </c>
      <c r="J226" s="1" t="s">
        <v>203</v>
      </c>
      <c r="M226" s="2">
        <v>7.3175528273956987</v>
      </c>
      <c r="N226" s="2">
        <f t="shared" si="13"/>
        <v>0</v>
      </c>
    </row>
    <row r="227" spans="1:15" x14ac:dyDescent="0.2">
      <c r="A227" s="1" t="s">
        <v>14</v>
      </c>
      <c r="B227" s="1" t="s">
        <v>199</v>
      </c>
      <c r="C227" s="1" t="s">
        <v>205</v>
      </c>
      <c r="D227" s="1" t="s">
        <v>204</v>
      </c>
      <c r="E227" s="1">
        <v>1997</v>
      </c>
      <c r="F227" s="1">
        <v>0</v>
      </c>
      <c r="G227" s="1">
        <v>3</v>
      </c>
      <c r="H227" s="3">
        <v>36495</v>
      </c>
      <c r="I227" s="1">
        <v>2004</v>
      </c>
      <c r="J227" s="1" t="s">
        <v>46</v>
      </c>
      <c r="K227" s="1" t="s">
        <v>732</v>
      </c>
      <c r="M227" s="2">
        <v>9.9091861204316753</v>
      </c>
      <c r="N227" s="2">
        <f t="shared" si="13"/>
        <v>0</v>
      </c>
    </row>
    <row r="228" spans="1:15" x14ac:dyDescent="0.2">
      <c r="A228" s="1" t="s">
        <v>206</v>
      </c>
      <c r="B228" s="1" t="s">
        <v>608</v>
      </c>
      <c r="C228" s="1" t="s">
        <v>101</v>
      </c>
      <c r="D228" s="1" t="s">
        <v>532</v>
      </c>
      <c r="E228" s="1">
        <v>1997</v>
      </c>
      <c r="F228" s="1">
        <v>0</v>
      </c>
      <c r="H228" s="3">
        <v>35886</v>
      </c>
      <c r="J228" s="1" t="s">
        <v>86</v>
      </c>
      <c r="M228" s="1">
        <v>38.5</v>
      </c>
      <c r="N228" s="1">
        <f t="shared" si="13"/>
        <v>0</v>
      </c>
      <c r="O228" s="5"/>
    </row>
    <row r="229" spans="1:15" x14ac:dyDescent="0.2">
      <c r="A229" s="1" t="s">
        <v>206</v>
      </c>
      <c r="B229" s="1" t="s">
        <v>613</v>
      </c>
      <c r="C229" s="1" t="s">
        <v>614</v>
      </c>
      <c r="D229" s="1" t="s">
        <v>372</v>
      </c>
      <c r="E229" s="1">
        <v>1997</v>
      </c>
      <c r="F229" s="1">
        <v>0</v>
      </c>
      <c r="H229" s="3"/>
      <c r="J229" s="1" t="s">
        <v>86</v>
      </c>
      <c r="L229" s="1" t="s">
        <v>373</v>
      </c>
      <c r="M229" s="1">
        <v>18.5</v>
      </c>
      <c r="N229" s="1">
        <f t="shared" si="13"/>
        <v>0</v>
      </c>
      <c r="O229" s="5"/>
    </row>
    <row r="230" spans="1:15" x14ac:dyDescent="0.2">
      <c r="A230" s="1" t="s">
        <v>210</v>
      </c>
      <c r="B230" s="1" t="s">
        <v>15</v>
      </c>
      <c r="C230" s="1" t="s">
        <v>211</v>
      </c>
      <c r="D230" s="1" t="s">
        <v>450</v>
      </c>
      <c r="E230" s="1">
        <v>1997</v>
      </c>
      <c r="F230" s="1">
        <v>0</v>
      </c>
      <c r="G230" s="1">
        <v>6</v>
      </c>
      <c r="H230" s="3">
        <v>36373</v>
      </c>
      <c r="I230" s="1">
        <v>2000</v>
      </c>
      <c r="J230" s="1" t="s">
        <v>706</v>
      </c>
      <c r="M230" s="2">
        <v>3.9636744481726698</v>
      </c>
      <c r="N230" s="2">
        <f t="shared" si="13"/>
        <v>0</v>
      </c>
      <c r="O230" s="5"/>
    </row>
    <row r="231" spans="1:15" x14ac:dyDescent="0.2">
      <c r="A231" s="1" t="s">
        <v>210</v>
      </c>
      <c r="B231" s="1" t="s">
        <v>213</v>
      </c>
      <c r="C231" s="1" t="s">
        <v>218</v>
      </c>
      <c r="D231" s="1" t="s">
        <v>219</v>
      </c>
      <c r="E231" s="1">
        <v>1997</v>
      </c>
      <c r="F231" s="1">
        <v>0</v>
      </c>
      <c r="G231" s="1">
        <v>6</v>
      </c>
      <c r="H231" s="3">
        <v>36495</v>
      </c>
      <c r="I231" s="1">
        <v>2004</v>
      </c>
      <c r="J231" s="1" t="s">
        <v>220</v>
      </c>
      <c r="M231" s="2">
        <v>6.402858723971236</v>
      </c>
      <c r="N231" s="2">
        <f t="shared" si="13"/>
        <v>0</v>
      </c>
      <c r="O231" s="5"/>
    </row>
    <row r="232" spans="1:15" x14ac:dyDescent="0.2">
      <c r="A232" s="1" t="s">
        <v>210</v>
      </c>
      <c r="B232" s="1" t="s">
        <v>213</v>
      </c>
      <c r="C232" s="1" t="s">
        <v>628</v>
      </c>
      <c r="D232" s="1" t="s">
        <v>629</v>
      </c>
      <c r="E232" s="1">
        <v>1997</v>
      </c>
      <c r="F232" s="1">
        <v>0</v>
      </c>
      <c r="G232" s="1">
        <v>3</v>
      </c>
      <c r="H232" s="3">
        <v>36495</v>
      </c>
      <c r="I232" s="1">
        <v>2001</v>
      </c>
      <c r="J232" s="1" t="s">
        <v>630</v>
      </c>
      <c r="M232" s="1">
        <v>42</v>
      </c>
      <c r="N232" s="1">
        <f t="shared" si="13"/>
        <v>0</v>
      </c>
      <c r="O232" s="5"/>
    </row>
    <row r="233" spans="1:15" x14ac:dyDescent="0.2">
      <c r="A233" s="1" t="s">
        <v>210</v>
      </c>
      <c r="B233" s="1" t="s">
        <v>41</v>
      </c>
      <c r="C233" s="1" t="s">
        <v>228</v>
      </c>
      <c r="D233" s="1" t="s">
        <v>229</v>
      </c>
      <c r="E233" s="1">
        <v>1997</v>
      </c>
      <c r="F233" s="1">
        <v>0</v>
      </c>
      <c r="G233" s="1">
        <v>12</v>
      </c>
      <c r="H233" s="3">
        <v>36373</v>
      </c>
      <c r="I233" s="1">
        <v>2004</v>
      </c>
      <c r="J233" s="1" t="s">
        <v>46</v>
      </c>
      <c r="M233" s="2">
        <v>4.5734705171223116</v>
      </c>
      <c r="N233" s="2">
        <f t="shared" si="13"/>
        <v>0</v>
      </c>
      <c r="O233" s="5"/>
    </row>
    <row r="234" spans="1:15" x14ac:dyDescent="0.2">
      <c r="A234" s="1" t="s">
        <v>210</v>
      </c>
      <c r="B234" s="1" t="s">
        <v>41</v>
      </c>
      <c r="C234" s="1" t="s">
        <v>42</v>
      </c>
      <c r="D234" s="1" t="s">
        <v>243</v>
      </c>
      <c r="E234" s="1">
        <v>1997</v>
      </c>
      <c r="F234" s="1">
        <v>0</v>
      </c>
      <c r="G234" s="1">
        <v>6</v>
      </c>
      <c r="H234" s="3">
        <v>36586</v>
      </c>
      <c r="I234" s="1">
        <v>2007</v>
      </c>
      <c r="J234" s="1" t="s">
        <v>244</v>
      </c>
      <c r="M234" s="2">
        <v>6.0979606894964151</v>
      </c>
      <c r="N234" s="2">
        <f t="shared" si="13"/>
        <v>0</v>
      </c>
    </row>
    <row r="235" spans="1:15" x14ac:dyDescent="0.2">
      <c r="A235" s="1" t="s">
        <v>210</v>
      </c>
      <c r="B235" s="1" t="s">
        <v>41</v>
      </c>
      <c r="C235" s="1" t="s">
        <v>267</v>
      </c>
      <c r="D235" s="1" t="s">
        <v>635</v>
      </c>
      <c r="E235" s="1">
        <v>1997</v>
      </c>
      <c r="F235" s="1">
        <v>0</v>
      </c>
      <c r="G235" s="1">
        <v>1</v>
      </c>
      <c r="H235" s="3">
        <v>36495</v>
      </c>
      <c r="I235" s="1">
        <v>2004</v>
      </c>
      <c r="J235" s="1" t="s">
        <v>264</v>
      </c>
      <c r="K235" s="1" t="s">
        <v>636</v>
      </c>
      <c r="M235" s="2">
        <v>10.671431206618728</v>
      </c>
      <c r="N235" s="2">
        <f>F175*M175</f>
        <v>0</v>
      </c>
      <c r="O235" s="5"/>
    </row>
    <row r="236" spans="1:15" x14ac:dyDescent="0.2">
      <c r="A236" s="1" t="s">
        <v>210</v>
      </c>
      <c r="B236" s="1" t="s">
        <v>41</v>
      </c>
      <c r="C236" s="1" t="s">
        <v>274</v>
      </c>
      <c r="D236" s="1" t="s">
        <v>639</v>
      </c>
      <c r="E236" s="1">
        <v>1997</v>
      </c>
      <c r="F236" s="1">
        <v>0</v>
      </c>
      <c r="G236" s="1">
        <v>1</v>
      </c>
      <c r="H236" s="3">
        <v>36707</v>
      </c>
      <c r="I236" s="1">
        <v>2007</v>
      </c>
      <c r="L236" s="1" t="s">
        <v>232</v>
      </c>
      <c r="M236" s="2">
        <v>12.19592137899283</v>
      </c>
      <c r="N236" s="2">
        <f>F236*M236</f>
        <v>0</v>
      </c>
      <c r="O236" s="5"/>
    </row>
    <row r="237" spans="1:15" x14ac:dyDescent="0.2">
      <c r="A237" s="1" t="s">
        <v>210</v>
      </c>
      <c r="B237" s="1" t="s">
        <v>41</v>
      </c>
      <c r="C237" s="1" t="s">
        <v>274</v>
      </c>
      <c r="D237" s="1" t="s">
        <v>275</v>
      </c>
      <c r="E237" s="1">
        <v>1997</v>
      </c>
      <c r="F237" s="1">
        <v>0</v>
      </c>
      <c r="G237" s="1">
        <v>2</v>
      </c>
      <c r="H237" s="3">
        <v>37469</v>
      </c>
      <c r="I237" s="1">
        <v>2007</v>
      </c>
      <c r="M237" s="2">
        <v>12.500819413467651</v>
      </c>
      <c r="N237" s="2">
        <f>F237*M237</f>
        <v>0</v>
      </c>
      <c r="O237" s="5"/>
    </row>
    <row r="238" spans="1:15" x14ac:dyDescent="0.2">
      <c r="A238" s="1" t="s">
        <v>210</v>
      </c>
      <c r="B238" s="1" t="s">
        <v>41</v>
      </c>
      <c r="C238" s="1" t="s">
        <v>296</v>
      </c>
      <c r="D238" s="1" t="s">
        <v>300</v>
      </c>
      <c r="E238" s="1">
        <v>1997</v>
      </c>
      <c r="F238" s="1">
        <v>0</v>
      </c>
      <c r="G238" s="1">
        <v>3</v>
      </c>
      <c r="H238" s="3">
        <v>36867</v>
      </c>
      <c r="I238" s="1">
        <v>2005</v>
      </c>
      <c r="L238" s="1" t="s">
        <v>232</v>
      </c>
      <c r="M238" s="2">
        <v>10.671431206618728</v>
      </c>
      <c r="N238" s="2">
        <f>F119*M119</f>
        <v>0</v>
      </c>
    </row>
    <row r="239" spans="1:15" x14ac:dyDescent="0.2">
      <c r="A239" s="1" t="s">
        <v>210</v>
      </c>
      <c r="B239" s="1" t="s">
        <v>41</v>
      </c>
      <c r="C239" s="1" t="s">
        <v>301</v>
      </c>
      <c r="D239" s="1" t="s">
        <v>303</v>
      </c>
      <c r="E239" s="1">
        <v>1997</v>
      </c>
      <c r="F239" s="1">
        <v>0</v>
      </c>
      <c r="G239" s="1">
        <v>3</v>
      </c>
      <c r="H239" s="3">
        <v>36707</v>
      </c>
      <c r="I239" s="1">
        <v>2005</v>
      </c>
      <c r="L239" s="1" t="s">
        <v>232</v>
      </c>
      <c r="M239" s="2">
        <v>7.6224508618705187</v>
      </c>
      <c r="N239" s="2">
        <f>F239*M239</f>
        <v>0</v>
      </c>
    </row>
    <row r="240" spans="1:15" x14ac:dyDescent="0.2">
      <c r="A240" s="1" t="s">
        <v>210</v>
      </c>
      <c r="B240" s="1" t="s">
        <v>41</v>
      </c>
      <c r="C240" s="1" t="s">
        <v>313</v>
      </c>
      <c r="D240" s="1" t="s">
        <v>316</v>
      </c>
      <c r="E240" s="1">
        <v>1997</v>
      </c>
      <c r="F240" s="1">
        <v>0</v>
      </c>
      <c r="G240" s="1">
        <v>3</v>
      </c>
      <c r="H240" s="3">
        <v>36707</v>
      </c>
      <c r="I240" s="1">
        <v>2010</v>
      </c>
      <c r="L240" s="1" t="s">
        <v>232</v>
      </c>
      <c r="M240" s="2">
        <v>12.19592137899283</v>
      </c>
      <c r="N240" s="2">
        <f>F240*M240</f>
        <v>0</v>
      </c>
      <c r="O240" s="5"/>
    </row>
    <row r="241" spans="1:15" x14ac:dyDescent="0.2">
      <c r="A241" s="1" t="s">
        <v>210</v>
      </c>
      <c r="B241" s="1" t="s">
        <v>673</v>
      </c>
      <c r="C241" s="1" t="s">
        <v>101</v>
      </c>
      <c r="D241" s="1" t="s">
        <v>108</v>
      </c>
      <c r="E241" s="1">
        <v>1997</v>
      </c>
      <c r="F241" s="1">
        <v>0</v>
      </c>
      <c r="H241" s="3">
        <v>35886</v>
      </c>
      <c r="J241" s="1" t="s">
        <v>86</v>
      </c>
      <c r="M241" s="1">
        <v>38</v>
      </c>
      <c r="N241" s="1">
        <f>F241*M241</f>
        <v>0</v>
      </c>
      <c r="O241" s="5"/>
    </row>
    <row r="242" spans="1:15" x14ac:dyDescent="0.2">
      <c r="A242" s="1" t="s">
        <v>210</v>
      </c>
      <c r="B242" s="1" t="s">
        <v>115</v>
      </c>
      <c r="C242" s="1" t="s">
        <v>123</v>
      </c>
      <c r="D242" s="1" t="s">
        <v>124</v>
      </c>
      <c r="E242" s="1">
        <v>1997</v>
      </c>
      <c r="F242" s="1">
        <v>0</v>
      </c>
      <c r="G242" s="1">
        <v>3</v>
      </c>
      <c r="H242" s="3">
        <v>36822</v>
      </c>
      <c r="I242" s="1">
        <v>2005</v>
      </c>
      <c r="L242" s="1" t="s">
        <v>119</v>
      </c>
      <c r="M242" s="2">
        <v>3.8112254309352593</v>
      </c>
      <c r="N242" s="2">
        <f>F242*M242</f>
        <v>0</v>
      </c>
      <c r="O242" s="5"/>
    </row>
    <row r="243" spans="1:15" x14ac:dyDescent="0.2">
      <c r="A243" s="1" t="s">
        <v>210</v>
      </c>
      <c r="B243" s="1" t="s">
        <v>357</v>
      </c>
      <c r="C243" s="1" t="s">
        <v>358</v>
      </c>
      <c r="D243" s="1" t="s">
        <v>360</v>
      </c>
      <c r="E243" s="1">
        <v>1997</v>
      </c>
      <c r="F243" s="1">
        <v>0</v>
      </c>
      <c r="G243" s="1">
        <v>3</v>
      </c>
      <c r="H243" s="3">
        <v>36342</v>
      </c>
      <c r="I243" s="1">
        <v>2004</v>
      </c>
      <c r="K243" s="1" t="s">
        <v>361</v>
      </c>
      <c r="N243" s="2">
        <v>5.0308175688345429</v>
      </c>
      <c r="O243" s="2">
        <f>F243*N243</f>
        <v>0</v>
      </c>
    </row>
    <row r="244" spans="1:15" x14ac:dyDescent="0.2">
      <c r="A244" s="1" t="s">
        <v>210</v>
      </c>
      <c r="B244" s="1" t="s">
        <v>128</v>
      </c>
      <c r="C244" s="1" t="s">
        <v>129</v>
      </c>
      <c r="D244" s="1" t="s">
        <v>372</v>
      </c>
      <c r="E244" s="1">
        <v>1997</v>
      </c>
      <c r="F244" s="1">
        <v>0</v>
      </c>
      <c r="H244" s="3"/>
      <c r="I244" s="1">
        <v>2000</v>
      </c>
      <c r="J244" s="1" t="s">
        <v>86</v>
      </c>
      <c r="L244" s="1" t="s">
        <v>373</v>
      </c>
      <c r="M244" s="1">
        <v>19</v>
      </c>
      <c r="N244" s="1">
        <f>F244*M244</f>
        <v>0</v>
      </c>
      <c r="O244" s="5"/>
    </row>
    <row r="245" spans="1:15" x14ac:dyDescent="0.2">
      <c r="A245" s="1" t="s">
        <v>210</v>
      </c>
      <c r="B245" s="1" t="s">
        <v>128</v>
      </c>
      <c r="C245" s="1" t="s">
        <v>129</v>
      </c>
      <c r="D245" s="1" t="s">
        <v>372</v>
      </c>
      <c r="E245" s="1">
        <v>1997</v>
      </c>
      <c r="F245" s="1">
        <v>0</v>
      </c>
      <c r="G245" s="1">
        <v>6</v>
      </c>
      <c r="H245" s="3">
        <v>36039</v>
      </c>
      <c r="I245" s="1">
        <v>2000</v>
      </c>
      <c r="J245" s="1" t="s">
        <v>86</v>
      </c>
      <c r="L245" s="1" t="s">
        <v>373</v>
      </c>
      <c r="M245" s="1">
        <v>19</v>
      </c>
      <c r="N245" s="1">
        <f>F245*M245</f>
        <v>0</v>
      </c>
      <c r="O245" s="5"/>
    </row>
    <row r="246" spans="1:15" x14ac:dyDescent="0.2">
      <c r="A246" s="1" t="s">
        <v>210</v>
      </c>
      <c r="B246" s="1" t="s">
        <v>199</v>
      </c>
      <c r="C246" s="1" t="s">
        <v>703</v>
      </c>
      <c r="D246" s="1" t="s">
        <v>704</v>
      </c>
      <c r="E246" s="1">
        <v>1997</v>
      </c>
      <c r="F246" s="1">
        <v>0</v>
      </c>
      <c r="G246" s="1">
        <v>1</v>
      </c>
      <c r="H246" s="3"/>
      <c r="I246" s="1">
        <v>1999</v>
      </c>
      <c r="L246" s="1" t="s">
        <v>705</v>
      </c>
      <c r="M246" s="2">
        <v>4.5734705171223116</v>
      </c>
      <c r="N246" s="2">
        <f>F246*M246</f>
        <v>0</v>
      </c>
      <c r="O246" s="5"/>
    </row>
    <row r="247" spans="1:15" x14ac:dyDescent="0.2">
      <c r="A247" s="1" t="s">
        <v>210</v>
      </c>
      <c r="B247" s="1" t="s">
        <v>199</v>
      </c>
      <c r="C247" s="1" t="s">
        <v>426</v>
      </c>
      <c r="D247" s="1" t="s">
        <v>427</v>
      </c>
      <c r="E247" s="1">
        <v>1997</v>
      </c>
      <c r="F247" s="1">
        <v>0</v>
      </c>
      <c r="G247" s="1">
        <v>3</v>
      </c>
      <c r="H247" s="3">
        <v>36495</v>
      </c>
      <c r="I247" s="1">
        <v>2005</v>
      </c>
      <c r="J247" s="1" t="s">
        <v>428</v>
      </c>
      <c r="M247" s="2">
        <v>6.402858723971236</v>
      </c>
      <c r="N247" s="2">
        <f>F247*M247</f>
        <v>0</v>
      </c>
    </row>
    <row r="248" spans="1:15" x14ac:dyDescent="0.2">
      <c r="A248" s="1" t="s">
        <v>210</v>
      </c>
      <c r="B248" s="1" t="s">
        <v>357</v>
      </c>
      <c r="C248" s="1" t="s">
        <v>365</v>
      </c>
      <c r="D248" s="1" t="s">
        <v>366</v>
      </c>
      <c r="E248" s="1">
        <v>1997</v>
      </c>
      <c r="F248" s="1">
        <v>0</v>
      </c>
      <c r="G248" s="1">
        <v>3</v>
      </c>
      <c r="H248" s="3">
        <v>36342</v>
      </c>
      <c r="I248" s="1">
        <v>2001</v>
      </c>
      <c r="J248" s="1" t="s">
        <v>889</v>
      </c>
      <c r="K248" s="1" t="s">
        <v>367</v>
      </c>
      <c r="N248" s="2">
        <v>5.0308175688345429</v>
      </c>
      <c r="O248" s="2">
        <f>F248*N248</f>
        <v>0</v>
      </c>
    </row>
    <row r="249" spans="1:15" x14ac:dyDescent="0.2">
      <c r="A249" s="1" t="s">
        <v>210</v>
      </c>
      <c r="B249" s="1" t="s">
        <v>357</v>
      </c>
      <c r="C249" s="1" t="s">
        <v>368</v>
      </c>
      <c r="D249" s="1" t="s">
        <v>369</v>
      </c>
      <c r="E249" s="1">
        <v>1997</v>
      </c>
      <c r="F249" s="1">
        <v>0</v>
      </c>
      <c r="G249" s="1">
        <v>6</v>
      </c>
      <c r="H249" s="3">
        <v>36342</v>
      </c>
      <c r="I249" s="1">
        <v>2004</v>
      </c>
      <c r="J249" s="1" t="s">
        <v>890</v>
      </c>
      <c r="K249" s="1" t="s">
        <v>361</v>
      </c>
      <c r="N249" s="2">
        <v>6.0979606894964151</v>
      </c>
      <c r="O249" s="2">
        <f>F249*N249</f>
        <v>0</v>
      </c>
    </row>
    <row r="250" spans="1:15" x14ac:dyDescent="0.2">
      <c r="A250" s="1" t="s">
        <v>14</v>
      </c>
      <c r="B250" s="1" t="s">
        <v>61</v>
      </c>
      <c r="C250" s="1" t="s">
        <v>89</v>
      </c>
      <c r="D250" s="1" t="s">
        <v>67</v>
      </c>
      <c r="E250" s="1">
        <v>1997</v>
      </c>
      <c r="F250" s="1">
        <v>0</v>
      </c>
      <c r="G250" s="1">
        <v>6</v>
      </c>
      <c r="H250" s="3">
        <v>37926</v>
      </c>
      <c r="I250" s="1">
        <v>2005</v>
      </c>
      <c r="J250" s="1" t="s">
        <v>840</v>
      </c>
      <c r="M250" s="1" t="s">
        <v>65</v>
      </c>
      <c r="N250" s="2">
        <v>6.9</v>
      </c>
      <c r="O250" s="2">
        <v>0</v>
      </c>
    </row>
    <row r="251" spans="1:15" x14ac:dyDescent="0.2">
      <c r="A251" s="1" t="s">
        <v>210</v>
      </c>
      <c r="B251" s="1" t="s">
        <v>61</v>
      </c>
      <c r="C251" s="1" t="s">
        <v>319</v>
      </c>
      <c r="D251" s="1" t="s">
        <v>320</v>
      </c>
      <c r="E251" s="1">
        <v>1997</v>
      </c>
      <c r="F251" s="1">
        <v>0</v>
      </c>
      <c r="G251" s="1">
        <v>3</v>
      </c>
      <c r="H251" s="3">
        <v>36251</v>
      </c>
      <c r="I251" s="1">
        <v>2006</v>
      </c>
      <c r="J251" s="1" t="s">
        <v>926</v>
      </c>
      <c r="K251" s="1" t="s">
        <v>321</v>
      </c>
      <c r="M251" s="1" t="s">
        <v>745</v>
      </c>
      <c r="N251" s="2">
        <v>9.1469410342446231</v>
      </c>
      <c r="O251" s="2">
        <v>0</v>
      </c>
    </row>
    <row r="252" spans="1:15" x14ac:dyDescent="0.2">
      <c r="A252" s="1" t="s">
        <v>210</v>
      </c>
      <c r="B252" s="1" t="s">
        <v>199</v>
      </c>
      <c r="C252" s="1" t="s">
        <v>431</v>
      </c>
      <c r="D252" s="1" t="s">
        <v>432</v>
      </c>
      <c r="E252" s="1">
        <v>1997</v>
      </c>
      <c r="F252" s="1">
        <v>0</v>
      </c>
      <c r="G252" s="1">
        <v>3</v>
      </c>
      <c r="H252" s="3">
        <v>36495</v>
      </c>
      <c r="I252" s="1">
        <v>2010</v>
      </c>
      <c r="J252" s="1" t="s">
        <v>916</v>
      </c>
      <c r="K252" s="1" t="s">
        <v>424</v>
      </c>
      <c r="N252" s="2">
        <v>15.244901723741037</v>
      </c>
      <c r="O252" s="2">
        <v>0</v>
      </c>
    </row>
    <row r="253" spans="1:15" x14ac:dyDescent="0.2">
      <c r="A253" s="1" t="s">
        <v>210</v>
      </c>
      <c r="B253" s="1" t="s">
        <v>41</v>
      </c>
      <c r="C253" s="1" t="s">
        <v>313</v>
      </c>
      <c r="D253" s="1" t="s">
        <v>314</v>
      </c>
      <c r="E253" s="1">
        <v>1997</v>
      </c>
      <c r="F253" s="1">
        <v>0</v>
      </c>
      <c r="G253" s="1">
        <v>12</v>
      </c>
      <c r="H253" s="3">
        <v>37591</v>
      </c>
      <c r="I253" s="1">
        <v>2007</v>
      </c>
      <c r="J253" s="1" t="s">
        <v>970</v>
      </c>
      <c r="M253" s="1" t="s">
        <v>236</v>
      </c>
      <c r="N253" s="2">
        <v>15</v>
      </c>
      <c r="O253" s="2">
        <f t="shared" ref="O253:O258" si="14">F253*N253</f>
        <v>0</v>
      </c>
    </row>
    <row r="254" spans="1:15" x14ac:dyDescent="0.2">
      <c r="A254" s="1" t="s">
        <v>210</v>
      </c>
      <c r="B254" s="1" t="s">
        <v>199</v>
      </c>
      <c r="C254" s="1" t="s">
        <v>422</v>
      </c>
      <c r="D254" s="1" t="s">
        <v>423</v>
      </c>
      <c r="E254" s="1">
        <v>1997</v>
      </c>
      <c r="F254" s="1">
        <v>0</v>
      </c>
      <c r="G254" s="1">
        <v>3</v>
      </c>
      <c r="H254" s="3">
        <v>36495</v>
      </c>
      <c r="I254" s="1">
        <v>2010</v>
      </c>
      <c r="J254" s="1" t="s">
        <v>914</v>
      </c>
      <c r="K254" s="1" t="s">
        <v>424</v>
      </c>
      <c r="N254" s="2">
        <v>19.056127154676297</v>
      </c>
      <c r="O254" s="2">
        <f t="shared" si="14"/>
        <v>0</v>
      </c>
    </row>
    <row r="255" spans="1:15" x14ac:dyDescent="0.2">
      <c r="A255" s="1" t="s">
        <v>210</v>
      </c>
      <c r="B255" s="1" t="s">
        <v>41</v>
      </c>
      <c r="C255" s="1" t="s">
        <v>306</v>
      </c>
      <c r="D255" s="1" t="s">
        <v>307</v>
      </c>
      <c r="E255" s="1">
        <v>1997</v>
      </c>
      <c r="F255" s="1">
        <v>0</v>
      </c>
      <c r="G255" s="1">
        <v>12</v>
      </c>
      <c r="H255" s="3">
        <v>37591</v>
      </c>
      <c r="I255" s="1">
        <v>2007</v>
      </c>
      <c r="J255" s="1" t="s">
        <v>933</v>
      </c>
      <c r="M255" s="1" t="s">
        <v>236</v>
      </c>
      <c r="N255" s="2">
        <v>15</v>
      </c>
      <c r="O255" s="2">
        <f t="shared" si="14"/>
        <v>0</v>
      </c>
    </row>
    <row r="256" spans="1:15" x14ac:dyDescent="0.2">
      <c r="A256" s="1" t="s">
        <v>14</v>
      </c>
      <c r="B256" s="1" t="s">
        <v>183</v>
      </c>
      <c r="C256" s="1" t="s">
        <v>184</v>
      </c>
      <c r="D256" s="1" t="s">
        <v>185</v>
      </c>
      <c r="E256" s="1">
        <v>1997</v>
      </c>
      <c r="F256" s="1">
        <v>0</v>
      </c>
      <c r="G256" s="1">
        <v>2</v>
      </c>
      <c r="H256" s="3"/>
      <c r="I256" s="1">
        <v>2008</v>
      </c>
      <c r="N256" s="2">
        <v>9.1469410342446231</v>
      </c>
      <c r="O256" s="2">
        <f t="shared" si="14"/>
        <v>0</v>
      </c>
    </row>
    <row r="257" spans="1:15" x14ac:dyDescent="0.2">
      <c r="A257" s="1" t="s">
        <v>210</v>
      </c>
      <c r="B257" s="1" t="s">
        <v>41</v>
      </c>
      <c r="C257" s="1" t="s">
        <v>228</v>
      </c>
      <c r="D257" s="1" t="s">
        <v>882</v>
      </c>
      <c r="E257" s="1">
        <v>1997</v>
      </c>
      <c r="F257" s="1">
        <v>0</v>
      </c>
      <c r="G257" s="1">
        <v>1</v>
      </c>
      <c r="H257" s="3">
        <v>36373</v>
      </c>
      <c r="I257" s="1">
        <v>2007</v>
      </c>
      <c r="J257" s="1" t="s">
        <v>881</v>
      </c>
      <c r="L257" s="1" t="s">
        <v>517</v>
      </c>
      <c r="N257" s="2">
        <v>4.5734705171223116</v>
      </c>
      <c r="O257" s="2">
        <f t="shared" si="14"/>
        <v>0</v>
      </c>
    </row>
    <row r="258" spans="1:15" x14ac:dyDescent="0.2">
      <c r="A258" s="1" t="s">
        <v>210</v>
      </c>
      <c r="B258" s="1" t="s">
        <v>199</v>
      </c>
      <c r="C258" s="1" t="s">
        <v>422</v>
      </c>
      <c r="D258" s="1" t="s">
        <v>425</v>
      </c>
      <c r="E258" s="1">
        <v>1997</v>
      </c>
      <c r="F258" s="1">
        <v>0</v>
      </c>
      <c r="G258" s="1">
        <v>3</v>
      </c>
      <c r="H258" s="3">
        <v>36495</v>
      </c>
      <c r="I258" s="1">
        <v>2010</v>
      </c>
      <c r="J258" s="1" t="s">
        <v>915</v>
      </c>
      <c r="K258" s="1" t="s">
        <v>424</v>
      </c>
      <c r="N258" s="2">
        <v>18.293882068489246</v>
      </c>
      <c r="O258" s="2">
        <f t="shared" si="14"/>
        <v>0</v>
      </c>
    </row>
    <row r="259" spans="1:15" x14ac:dyDescent="0.2">
      <c r="A259" s="1" t="s">
        <v>14</v>
      </c>
      <c r="B259" s="1" t="s">
        <v>15</v>
      </c>
      <c r="C259" s="1" t="s">
        <v>443</v>
      </c>
      <c r="D259" s="1" t="s">
        <v>444</v>
      </c>
      <c r="E259" s="1">
        <v>1998</v>
      </c>
      <c r="F259" s="1">
        <v>2</v>
      </c>
      <c r="G259" s="1">
        <v>6</v>
      </c>
      <c r="H259" s="3">
        <v>36739</v>
      </c>
      <c r="I259" s="1">
        <v>2003</v>
      </c>
      <c r="J259" s="1" t="s">
        <v>445</v>
      </c>
      <c r="L259" s="1" t="s">
        <v>30</v>
      </c>
      <c r="M259" s="2">
        <v>4.8783685515971325</v>
      </c>
      <c r="N259" s="2">
        <f t="shared" ref="N259:N272" si="15">F259*M259</f>
        <v>9.7567371031942649</v>
      </c>
      <c r="O259" s="5"/>
    </row>
    <row r="260" spans="1:15" x14ac:dyDescent="0.2">
      <c r="A260" s="1" t="s">
        <v>14</v>
      </c>
      <c r="B260" s="1" t="s">
        <v>15</v>
      </c>
      <c r="C260" s="1" t="s">
        <v>449</v>
      </c>
      <c r="D260" s="1" t="s">
        <v>450</v>
      </c>
      <c r="E260" s="1">
        <v>1998</v>
      </c>
      <c r="F260" s="1">
        <v>2</v>
      </c>
      <c r="G260" s="1">
        <v>6</v>
      </c>
      <c r="H260" s="3">
        <v>36373</v>
      </c>
      <c r="I260" s="1">
        <v>2000</v>
      </c>
      <c r="J260" s="1" t="s">
        <v>451</v>
      </c>
      <c r="M260" s="2">
        <v>6.0979606894964151</v>
      </c>
      <c r="N260" s="2">
        <f t="shared" si="15"/>
        <v>12.19592137899283</v>
      </c>
    </row>
    <row r="261" spans="1:15" x14ac:dyDescent="0.2">
      <c r="A261" s="1" t="s">
        <v>14</v>
      </c>
      <c r="B261" s="1" t="s">
        <v>15</v>
      </c>
      <c r="C261" s="1" t="s">
        <v>27</v>
      </c>
      <c r="D261" s="1" t="s">
        <v>31</v>
      </c>
      <c r="E261" s="1">
        <v>1998</v>
      </c>
      <c r="F261" s="1">
        <v>0</v>
      </c>
      <c r="G261" s="1">
        <v>6</v>
      </c>
      <c r="H261" s="3">
        <v>37104</v>
      </c>
      <c r="I261" s="1">
        <v>2003</v>
      </c>
      <c r="L261" s="1" t="s">
        <v>30</v>
      </c>
      <c r="M261" s="2">
        <v>5.3357156033093638</v>
      </c>
      <c r="N261" s="2">
        <f t="shared" si="15"/>
        <v>0</v>
      </c>
    </row>
    <row r="262" spans="1:15" x14ac:dyDescent="0.2">
      <c r="A262" s="1" t="s">
        <v>14</v>
      </c>
      <c r="B262" s="1" t="s">
        <v>15</v>
      </c>
      <c r="C262" s="1" t="s">
        <v>35</v>
      </c>
      <c r="D262" s="1" t="s">
        <v>36</v>
      </c>
      <c r="E262" s="1">
        <v>1998</v>
      </c>
      <c r="F262" s="1">
        <v>0</v>
      </c>
      <c r="G262" s="1">
        <v>6</v>
      </c>
      <c r="H262" s="3">
        <v>37591</v>
      </c>
      <c r="I262" s="1">
        <v>2005</v>
      </c>
      <c r="M262" s="2">
        <v>4.5999999999999996</v>
      </c>
      <c r="N262" s="2">
        <f t="shared" si="15"/>
        <v>0</v>
      </c>
    </row>
    <row r="263" spans="1:15" x14ac:dyDescent="0.2">
      <c r="A263" s="1" t="s">
        <v>14</v>
      </c>
      <c r="B263" s="1" t="s">
        <v>213</v>
      </c>
      <c r="C263" s="1" t="s">
        <v>480</v>
      </c>
      <c r="D263" s="1" t="s">
        <v>481</v>
      </c>
      <c r="E263" s="1">
        <v>1998</v>
      </c>
      <c r="F263" s="1">
        <v>2</v>
      </c>
      <c r="G263" s="1">
        <v>3</v>
      </c>
      <c r="H263" s="3">
        <v>36495</v>
      </c>
      <c r="I263" s="1">
        <v>2000</v>
      </c>
      <c r="J263" s="1" t="s">
        <v>86</v>
      </c>
      <c r="M263" s="2">
        <v>5.4881646205467733</v>
      </c>
      <c r="N263" s="2">
        <f t="shared" si="15"/>
        <v>10.976329241093547</v>
      </c>
    </row>
    <row r="264" spans="1:15" x14ac:dyDescent="0.2">
      <c r="A264" s="1" t="s">
        <v>14</v>
      </c>
      <c r="B264" s="1" t="s">
        <v>41</v>
      </c>
      <c r="C264" s="1" t="s">
        <v>482</v>
      </c>
      <c r="D264" s="1" t="s">
        <v>483</v>
      </c>
      <c r="E264" s="1">
        <v>1998</v>
      </c>
      <c r="F264" s="1">
        <v>0</v>
      </c>
      <c r="H264" s="3">
        <v>36404</v>
      </c>
      <c r="I264" s="1">
        <v>2000</v>
      </c>
      <c r="J264" s="1" t="s">
        <v>86</v>
      </c>
      <c r="M264" s="1">
        <v>24</v>
      </c>
      <c r="N264" s="1">
        <f t="shared" si="15"/>
        <v>0</v>
      </c>
    </row>
    <row r="265" spans="1:15" x14ac:dyDescent="0.2">
      <c r="A265" s="1" t="s">
        <v>14</v>
      </c>
      <c r="B265" s="1" t="s">
        <v>41</v>
      </c>
      <c r="C265" s="1" t="s">
        <v>482</v>
      </c>
      <c r="D265" s="1" t="s">
        <v>484</v>
      </c>
      <c r="E265" s="1">
        <v>1998</v>
      </c>
      <c r="F265" s="1">
        <v>0</v>
      </c>
      <c r="G265" s="1">
        <v>6</v>
      </c>
      <c r="H265" s="3">
        <v>36586</v>
      </c>
      <c r="I265" s="1">
        <v>2001</v>
      </c>
      <c r="J265" s="1" t="s">
        <v>86</v>
      </c>
      <c r="M265" s="2">
        <v>2.8965313275107971</v>
      </c>
      <c r="N265" s="2">
        <f t="shared" si="15"/>
        <v>0</v>
      </c>
      <c r="O265" s="5"/>
    </row>
    <row r="266" spans="1:15" x14ac:dyDescent="0.2">
      <c r="A266" s="1" t="s">
        <v>14</v>
      </c>
      <c r="B266" s="1" t="s">
        <v>41</v>
      </c>
      <c r="C266" s="1" t="s">
        <v>49</v>
      </c>
      <c r="D266" s="1" t="s">
        <v>50</v>
      </c>
      <c r="E266" s="1">
        <v>1998</v>
      </c>
      <c r="F266" s="1">
        <v>0</v>
      </c>
      <c r="G266" s="1">
        <v>6</v>
      </c>
      <c r="H266" s="3">
        <v>36423</v>
      </c>
      <c r="I266" s="1">
        <v>2004</v>
      </c>
      <c r="J266" s="1" t="s">
        <v>46</v>
      </c>
      <c r="L266" s="1" t="s">
        <v>51</v>
      </c>
      <c r="M266" s="2">
        <v>4.4210214998849011</v>
      </c>
      <c r="N266" s="2">
        <f t="shared" si="15"/>
        <v>0</v>
      </c>
    </row>
    <row r="267" spans="1:15" x14ac:dyDescent="0.2">
      <c r="A267" s="1" t="s">
        <v>14</v>
      </c>
      <c r="B267" s="1" t="s">
        <v>61</v>
      </c>
      <c r="C267" s="1" t="s">
        <v>69</v>
      </c>
      <c r="D267" s="1" t="s">
        <v>71</v>
      </c>
      <c r="E267" s="1">
        <v>1998</v>
      </c>
      <c r="F267" s="1">
        <v>0</v>
      </c>
      <c r="G267" s="1">
        <v>12</v>
      </c>
      <c r="H267" s="3">
        <v>36904</v>
      </c>
      <c r="I267" s="1">
        <v>2010</v>
      </c>
      <c r="J267" s="1" t="s">
        <v>804</v>
      </c>
      <c r="K267" s="1" t="s">
        <v>72</v>
      </c>
      <c r="L267" s="1" t="s">
        <v>73</v>
      </c>
      <c r="M267" s="2">
        <v>8.5371449652949813</v>
      </c>
      <c r="N267" s="2">
        <f t="shared" si="15"/>
        <v>0</v>
      </c>
    </row>
    <row r="268" spans="1:15" x14ac:dyDescent="0.2">
      <c r="A268" s="1" t="s">
        <v>14</v>
      </c>
      <c r="B268" s="1" t="s">
        <v>61</v>
      </c>
      <c r="C268" s="1" t="s">
        <v>474</v>
      </c>
      <c r="D268" s="1" t="s">
        <v>506</v>
      </c>
      <c r="E268" s="1">
        <v>1998</v>
      </c>
      <c r="F268" s="1">
        <v>0</v>
      </c>
      <c r="H268" s="3"/>
      <c r="I268" s="1">
        <v>2000</v>
      </c>
      <c r="M268" s="1">
        <v>40</v>
      </c>
      <c r="N268" s="1">
        <f t="shared" si="15"/>
        <v>0</v>
      </c>
    </row>
    <row r="269" spans="1:15" x14ac:dyDescent="0.2">
      <c r="A269" s="1" t="s">
        <v>14</v>
      </c>
      <c r="B269" s="1" t="s">
        <v>61</v>
      </c>
      <c r="C269" s="1" t="s">
        <v>90</v>
      </c>
      <c r="D269" s="1" t="s">
        <v>91</v>
      </c>
      <c r="E269" s="1">
        <v>1998</v>
      </c>
      <c r="F269" s="1">
        <v>0</v>
      </c>
      <c r="G269" s="1">
        <v>6</v>
      </c>
      <c r="H269" s="3">
        <v>36251</v>
      </c>
      <c r="I269" s="1">
        <v>2005</v>
      </c>
      <c r="J269" s="1" t="s">
        <v>92</v>
      </c>
      <c r="M269" s="2">
        <v>9.1469410342446231</v>
      </c>
      <c r="N269" s="2">
        <f t="shared" si="15"/>
        <v>0</v>
      </c>
    </row>
    <row r="270" spans="1:15" x14ac:dyDescent="0.2">
      <c r="A270" s="1" t="s">
        <v>14</v>
      </c>
      <c r="B270" s="1" t="s">
        <v>61</v>
      </c>
      <c r="C270" s="1" t="s">
        <v>90</v>
      </c>
      <c r="D270" s="1" t="s">
        <v>93</v>
      </c>
      <c r="E270" s="1">
        <v>1998</v>
      </c>
      <c r="F270" s="1">
        <v>0</v>
      </c>
      <c r="G270" s="1">
        <v>6</v>
      </c>
      <c r="H270" s="3">
        <v>36495</v>
      </c>
      <c r="I270" s="1">
        <v>2002</v>
      </c>
      <c r="J270" s="1" t="s">
        <v>94</v>
      </c>
      <c r="M270" s="2">
        <v>9.1469410342446231</v>
      </c>
      <c r="N270" s="2">
        <f t="shared" si="15"/>
        <v>0</v>
      </c>
    </row>
    <row r="271" spans="1:15" x14ac:dyDescent="0.2">
      <c r="A271" s="1" t="s">
        <v>14</v>
      </c>
      <c r="B271" s="1" t="s">
        <v>111</v>
      </c>
      <c r="C271" s="1" t="s">
        <v>112</v>
      </c>
      <c r="D271" s="1" t="s">
        <v>113</v>
      </c>
      <c r="E271" s="1">
        <v>1998</v>
      </c>
      <c r="F271" s="1">
        <v>0</v>
      </c>
      <c r="G271" s="1">
        <v>12</v>
      </c>
      <c r="H271" s="3">
        <v>38101</v>
      </c>
      <c r="I271" s="1">
        <v>2006</v>
      </c>
      <c r="L271" s="1" t="s">
        <v>114</v>
      </c>
      <c r="M271" s="2">
        <v>12</v>
      </c>
      <c r="N271" s="2">
        <f t="shared" si="15"/>
        <v>0</v>
      </c>
    </row>
    <row r="272" spans="1:15" x14ac:dyDescent="0.2">
      <c r="A272" s="1" t="s">
        <v>14</v>
      </c>
      <c r="B272" s="1" t="s">
        <v>357</v>
      </c>
      <c r="C272" s="1" t="s">
        <v>552</v>
      </c>
      <c r="D272" s="1" t="s">
        <v>369</v>
      </c>
      <c r="E272" s="1">
        <v>1998</v>
      </c>
      <c r="F272" s="1">
        <v>0</v>
      </c>
      <c r="G272" s="1">
        <v>6</v>
      </c>
      <c r="H272" s="3">
        <v>36342</v>
      </c>
      <c r="I272" s="1">
        <v>2000</v>
      </c>
      <c r="J272" s="1" t="s">
        <v>86</v>
      </c>
      <c r="M272" s="1">
        <v>30</v>
      </c>
      <c r="N272" s="1">
        <f t="shared" si="15"/>
        <v>0</v>
      </c>
    </row>
    <row r="273" spans="1:15" x14ac:dyDescent="0.2">
      <c r="A273" s="1" t="s">
        <v>14</v>
      </c>
      <c r="B273" s="1" t="s">
        <v>357</v>
      </c>
      <c r="C273" s="1" t="s">
        <v>552</v>
      </c>
      <c r="D273" s="1" t="s">
        <v>609</v>
      </c>
      <c r="E273" s="1">
        <v>1998</v>
      </c>
      <c r="F273" s="1">
        <v>0</v>
      </c>
      <c r="G273" s="1">
        <v>6</v>
      </c>
      <c r="H273" s="3">
        <v>36342</v>
      </c>
      <c r="I273" s="1">
        <v>2000</v>
      </c>
      <c r="J273" s="1" t="s">
        <v>86</v>
      </c>
      <c r="M273" s="2">
        <v>5.3357156033093638</v>
      </c>
      <c r="N273" s="2">
        <v>0</v>
      </c>
    </row>
    <row r="274" spans="1:15" x14ac:dyDescent="0.2">
      <c r="A274" s="1" t="s">
        <v>14</v>
      </c>
      <c r="B274" s="1" t="s">
        <v>554</v>
      </c>
      <c r="C274" s="1" t="s">
        <v>474</v>
      </c>
      <c r="D274" s="1" t="s">
        <v>555</v>
      </c>
      <c r="E274" s="1">
        <v>1998</v>
      </c>
      <c r="F274" s="1">
        <v>0</v>
      </c>
      <c r="H274" s="3">
        <v>36342</v>
      </c>
      <c r="J274" s="1" t="s">
        <v>86</v>
      </c>
      <c r="M274" s="1">
        <v>28</v>
      </c>
      <c r="N274" s="1">
        <f t="shared" ref="N274:N297" si="16">F274*M274</f>
        <v>0</v>
      </c>
    </row>
    <row r="275" spans="1:15" x14ac:dyDescent="0.2">
      <c r="A275" s="1" t="s">
        <v>14</v>
      </c>
      <c r="B275" s="1" t="s">
        <v>554</v>
      </c>
      <c r="C275" s="1" t="s">
        <v>474</v>
      </c>
      <c r="D275" s="1" t="s">
        <v>555</v>
      </c>
      <c r="E275" s="1">
        <v>1998</v>
      </c>
      <c r="F275" s="1">
        <v>0</v>
      </c>
      <c r="H275" s="3">
        <v>36342</v>
      </c>
      <c r="J275" s="1" t="s">
        <v>86</v>
      </c>
      <c r="M275" s="1">
        <v>28</v>
      </c>
      <c r="N275" s="1">
        <f t="shared" si="16"/>
        <v>0</v>
      </c>
    </row>
    <row r="276" spans="1:15" x14ac:dyDescent="0.2">
      <c r="A276" s="1" t="s">
        <v>14</v>
      </c>
      <c r="B276" s="1" t="s">
        <v>554</v>
      </c>
      <c r="C276" s="1" t="s">
        <v>358</v>
      </c>
      <c r="D276" s="1" t="s">
        <v>556</v>
      </c>
      <c r="E276" s="1">
        <v>1998</v>
      </c>
      <c r="F276" s="1">
        <v>0</v>
      </c>
      <c r="H276" s="3">
        <v>36342</v>
      </c>
      <c r="J276" s="1" t="s">
        <v>86</v>
      </c>
      <c r="M276" s="1">
        <v>30</v>
      </c>
      <c r="N276" s="1">
        <f t="shared" si="16"/>
        <v>0</v>
      </c>
    </row>
    <row r="277" spans="1:15" x14ac:dyDescent="0.2">
      <c r="A277" s="1" t="s">
        <v>14</v>
      </c>
      <c r="B277" s="1" t="s">
        <v>554</v>
      </c>
      <c r="C277" s="1" t="s">
        <v>358</v>
      </c>
      <c r="D277" s="1" t="s">
        <v>360</v>
      </c>
      <c r="E277" s="1">
        <v>1998</v>
      </c>
      <c r="F277" s="1">
        <v>0</v>
      </c>
      <c r="H277" s="3">
        <v>36342</v>
      </c>
      <c r="J277" s="1" t="s">
        <v>86</v>
      </c>
      <c r="M277" s="1">
        <v>30</v>
      </c>
      <c r="N277" s="1">
        <f t="shared" si="16"/>
        <v>0</v>
      </c>
    </row>
    <row r="278" spans="1:15" x14ac:dyDescent="0.2">
      <c r="A278" s="1" t="s">
        <v>14</v>
      </c>
      <c r="B278" s="1" t="s">
        <v>128</v>
      </c>
      <c r="C278" s="1" t="s">
        <v>557</v>
      </c>
      <c r="D278" s="1" t="s">
        <v>372</v>
      </c>
      <c r="E278" s="1">
        <v>1998</v>
      </c>
      <c r="F278" s="1">
        <v>0</v>
      </c>
      <c r="H278" s="3">
        <v>36281</v>
      </c>
      <c r="I278" s="1">
        <v>1999</v>
      </c>
      <c r="J278" s="1" t="s">
        <v>86</v>
      </c>
      <c r="L278" s="1" t="s">
        <v>373</v>
      </c>
      <c r="M278" s="1">
        <v>10</v>
      </c>
      <c r="N278" s="1">
        <f t="shared" si="16"/>
        <v>0</v>
      </c>
    </row>
    <row r="279" spans="1:15" x14ac:dyDescent="0.2">
      <c r="A279" s="1" t="s">
        <v>14</v>
      </c>
      <c r="B279" s="1" t="s">
        <v>128</v>
      </c>
      <c r="C279" s="1" t="s">
        <v>474</v>
      </c>
      <c r="D279" s="1" t="s">
        <v>372</v>
      </c>
      <c r="E279" s="1">
        <v>1998</v>
      </c>
      <c r="F279" s="1">
        <v>0</v>
      </c>
      <c r="H279" s="3">
        <v>36281</v>
      </c>
      <c r="I279" s="1">
        <v>1999</v>
      </c>
      <c r="J279" s="1" t="s">
        <v>86</v>
      </c>
      <c r="L279" s="1" t="s">
        <v>373</v>
      </c>
      <c r="M279" s="1">
        <v>30</v>
      </c>
      <c r="N279" s="1">
        <f t="shared" si="16"/>
        <v>0</v>
      </c>
    </row>
    <row r="280" spans="1:15" x14ac:dyDescent="0.2">
      <c r="A280" s="1" t="s">
        <v>14</v>
      </c>
      <c r="B280" s="1" t="s">
        <v>128</v>
      </c>
      <c r="C280" s="1" t="s">
        <v>164</v>
      </c>
      <c r="D280" s="1" t="s">
        <v>567</v>
      </c>
      <c r="E280" s="1">
        <v>1998</v>
      </c>
      <c r="F280" s="1">
        <v>0</v>
      </c>
      <c r="H280" s="3">
        <v>36586</v>
      </c>
      <c r="I280" s="1">
        <v>2000</v>
      </c>
      <c r="J280" s="1" t="s">
        <v>86</v>
      </c>
      <c r="L280" s="1" t="s">
        <v>81</v>
      </c>
      <c r="M280" s="1">
        <v>23</v>
      </c>
      <c r="N280" s="1">
        <f t="shared" si="16"/>
        <v>0</v>
      </c>
    </row>
    <row r="281" spans="1:15" x14ac:dyDescent="0.2">
      <c r="A281" s="1" t="s">
        <v>14</v>
      </c>
      <c r="B281" s="1" t="s">
        <v>128</v>
      </c>
      <c r="C281" s="1" t="s">
        <v>164</v>
      </c>
      <c r="D281" s="1" t="s">
        <v>568</v>
      </c>
      <c r="E281" s="1">
        <v>1998</v>
      </c>
      <c r="F281" s="1">
        <v>0</v>
      </c>
      <c r="H281" s="3">
        <v>36557</v>
      </c>
      <c r="I281" s="1">
        <v>2000</v>
      </c>
      <c r="J281" s="1" t="s">
        <v>86</v>
      </c>
      <c r="L281" s="1" t="s">
        <v>166</v>
      </c>
      <c r="M281" s="1">
        <v>17</v>
      </c>
      <c r="N281" s="1">
        <f t="shared" si="16"/>
        <v>0</v>
      </c>
    </row>
    <row r="282" spans="1:15" x14ac:dyDescent="0.2">
      <c r="A282" s="1" t="s">
        <v>14</v>
      </c>
      <c r="B282" s="1" t="s">
        <v>128</v>
      </c>
      <c r="C282" s="1" t="s">
        <v>164</v>
      </c>
      <c r="D282" s="1" t="s">
        <v>569</v>
      </c>
      <c r="E282" s="1">
        <v>1998</v>
      </c>
      <c r="F282" s="1">
        <v>0</v>
      </c>
      <c r="H282" s="3">
        <v>36586</v>
      </c>
      <c r="I282" s="1">
        <v>2000</v>
      </c>
      <c r="J282" s="1" t="s">
        <v>86</v>
      </c>
      <c r="L282" s="1" t="s">
        <v>81</v>
      </c>
      <c r="M282" s="1">
        <v>17</v>
      </c>
      <c r="N282" s="1">
        <f t="shared" si="16"/>
        <v>0</v>
      </c>
    </row>
    <row r="283" spans="1:15" x14ac:dyDescent="0.2">
      <c r="A283" s="1" t="s">
        <v>14</v>
      </c>
      <c r="B283" s="1" t="s">
        <v>128</v>
      </c>
      <c r="C283" s="1" t="s">
        <v>176</v>
      </c>
      <c r="D283" s="1" t="s">
        <v>573</v>
      </c>
      <c r="E283" s="1">
        <v>1998</v>
      </c>
      <c r="F283" s="1">
        <v>0</v>
      </c>
      <c r="G283" s="1">
        <v>6</v>
      </c>
      <c r="H283" s="3">
        <v>37135</v>
      </c>
      <c r="I283" s="1">
        <v>2003</v>
      </c>
      <c r="L283" s="1" t="s">
        <v>574</v>
      </c>
      <c r="M283" s="1">
        <v>45</v>
      </c>
      <c r="N283" s="1">
        <f t="shared" si="16"/>
        <v>0</v>
      </c>
    </row>
    <row r="284" spans="1:15" x14ac:dyDescent="0.2">
      <c r="A284" s="1" t="s">
        <v>14</v>
      </c>
      <c r="B284" s="1" t="s">
        <v>128</v>
      </c>
      <c r="C284" s="1" t="s">
        <v>178</v>
      </c>
      <c r="D284" s="1" t="s">
        <v>180</v>
      </c>
      <c r="E284" s="1">
        <v>1998</v>
      </c>
      <c r="F284" s="1">
        <v>1</v>
      </c>
      <c r="H284" s="3">
        <v>36281</v>
      </c>
      <c r="I284" s="1">
        <v>2000</v>
      </c>
      <c r="L284" s="1" t="s">
        <v>181</v>
      </c>
      <c r="M284" s="1">
        <v>25</v>
      </c>
      <c r="N284" s="1">
        <f t="shared" si="16"/>
        <v>25</v>
      </c>
    </row>
    <row r="285" spans="1:15" x14ac:dyDescent="0.2">
      <c r="A285" s="1" t="s">
        <v>14</v>
      </c>
      <c r="B285" s="1" t="s">
        <v>199</v>
      </c>
      <c r="C285" s="1" t="s">
        <v>426</v>
      </c>
      <c r="D285" s="1" t="s">
        <v>427</v>
      </c>
      <c r="E285" s="1">
        <v>1998</v>
      </c>
      <c r="F285" s="1">
        <v>0</v>
      </c>
      <c r="H285" s="3">
        <v>36495</v>
      </c>
      <c r="I285" s="1">
        <v>2005</v>
      </c>
      <c r="J285" s="1" t="s">
        <v>428</v>
      </c>
      <c r="M285" s="1">
        <v>42</v>
      </c>
      <c r="N285" s="1">
        <f t="shared" si="16"/>
        <v>0</v>
      </c>
    </row>
    <row r="286" spans="1:15" x14ac:dyDescent="0.2">
      <c r="A286" s="1" t="s">
        <v>14</v>
      </c>
      <c r="B286" s="1" t="s">
        <v>199</v>
      </c>
      <c r="C286" s="1" t="s">
        <v>200</v>
      </c>
      <c r="D286" s="1" t="s">
        <v>204</v>
      </c>
      <c r="E286" s="1">
        <v>1998</v>
      </c>
      <c r="F286" s="1">
        <v>0</v>
      </c>
      <c r="G286" s="1">
        <v>3</v>
      </c>
      <c r="H286" s="3">
        <v>36495</v>
      </c>
      <c r="I286" s="1">
        <v>2004</v>
      </c>
      <c r="J286" s="1" t="s">
        <v>46</v>
      </c>
      <c r="M286" s="2">
        <v>9.9091861204316753</v>
      </c>
      <c r="N286" s="2">
        <f t="shared" si="16"/>
        <v>0</v>
      </c>
    </row>
    <row r="287" spans="1:15" x14ac:dyDescent="0.2">
      <c r="A287" s="1" t="s">
        <v>206</v>
      </c>
      <c r="B287" s="1" t="s">
        <v>357</v>
      </c>
      <c r="C287" s="1" t="s">
        <v>368</v>
      </c>
      <c r="D287" s="1" t="s">
        <v>369</v>
      </c>
      <c r="E287" s="1">
        <v>1998</v>
      </c>
      <c r="F287" s="1">
        <v>0</v>
      </c>
      <c r="H287" s="3">
        <v>36342</v>
      </c>
      <c r="I287" s="1">
        <v>2000</v>
      </c>
      <c r="J287" s="1" t="s">
        <v>86</v>
      </c>
      <c r="M287" s="1">
        <v>30</v>
      </c>
      <c r="N287" s="1">
        <f t="shared" si="16"/>
        <v>0</v>
      </c>
    </row>
    <row r="288" spans="1:15" x14ac:dyDescent="0.2">
      <c r="A288" s="1" t="s">
        <v>206</v>
      </c>
      <c r="B288" s="1" t="s">
        <v>611</v>
      </c>
      <c r="C288" s="1" t="s">
        <v>365</v>
      </c>
      <c r="D288" s="1" t="s">
        <v>366</v>
      </c>
      <c r="E288" s="1">
        <v>1998</v>
      </c>
      <c r="F288" s="1">
        <v>0</v>
      </c>
      <c r="H288" s="3">
        <v>36342</v>
      </c>
      <c r="J288" s="1" t="s">
        <v>612</v>
      </c>
      <c r="M288" s="1">
        <v>27</v>
      </c>
      <c r="N288" s="1">
        <f t="shared" si="16"/>
        <v>0</v>
      </c>
      <c r="O288" s="5"/>
    </row>
    <row r="289" spans="1:15" x14ac:dyDescent="0.2">
      <c r="A289" s="1" t="s">
        <v>206</v>
      </c>
      <c r="B289" s="1" t="s">
        <v>128</v>
      </c>
      <c r="C289" s="1" t="s">
        <v>557</v>
      </c>
      <c r="D289" s="1" t="s">
        <v>372</v>
      </c>
      <c r="E289" s="1">
        <v>1998</v>
      </c>
      <c r="F289" s="1">
        <v>0</v>
      </c>
      <c r="H289" s="3">
        <v>36281</v>
      </c>
      <c r="I289" s="1">
        <v>2000</v>
      </c>
      <c r="J289" s="1" t="s">
        <v>86</v>
      </c>
      <c r="L289" s="1" t="s">
        <v>373</v>
      </c>
      <c r="M289" s="1">
        <v>20</v>
      </c>
      <c r="N289" s="1">
        <f t="shared" si="16"/>
        <v>0</v>
      </c>
      <c r="O289" s="5"/>
    </row>
    <row r="290" spans="1:15" x14ac:dyDescent="0.2">
      <c r="A290" s="1" t="s">
        <v>210</v>
      </c>
      <c r="B290" s="1" t="s">
        <v>473</v>
      </c>
      <c r="C290" s="1" t="s">
        <v>622</v>
      </c>
      <c r="D290" s="1" t="s">
        <v>475</v>
      </c>
      <c r="E290" s="1">
        <v>1998</v>
      </c>
      <c r="F290" s="1">
        <v>0</v>
      </c>
      <c r="H290" s="3">
        <v>36805</v>
      </c>
      <c r="I290" s="1">
        <v>2005</v>
      </c>
      <c r="L290" s="1" t="s">
        <v>479</v>
      </c>
      <c r="M290" s="1">
        <v>50</v>
      </c>
      <c r="N290" s="1">
        <f t="shared" si="16"/>
        <v>0</v>
      </c>
    </row>
    <row r="291" spans="1:15" x14ac:dyDescent="0.2">
      <c r="A291" s="1" t="s">
        <v>210</v>
      </c>
      <c r="B291" s="1" t="s">
        <v>213</v>
      </c>
      <c r="C291" s="1" t="s">
        <v>214</v>
      </c>
      <c r="D291" s="1" t="s">
        <v>215</v>
      </c>
      <c r="E291" s="1">
        <v>1998</v>
      </c>
      <c r="F291" s="1">
        <v>0</v>
      </c>
      <c r="G291" s="1">
        <v>3</v>
      </c>
      <c r="H291" s="3">
        <v>36495</v>
      </c>
      <c r="I291" s="1">
        <v>2002</v>
      </c>
      <c r="J291" s="1" t="s">
        <v>86</v>
      </c>
      <c r="M291" s="2">
        <v>5.4881646205467733</v>
      </c>
      <c r="N291" s="2">
        <f t="shared" si="16"/>
        <v>0</v>
      </c>
    </row>
    <row r="292" spans="1:15" x14ac:dyDescent="0.2">
      <c r="A292" s="1" t="s">
        <v>210</v>
      </c>
      <c r="B292" s="1" t="s">
        <v>213</v>
      </c>
      <c r="C292" s="1" t="s">
        <v>216</v>
      </c>
      <c r="D292" s="1" t="s">
        <v>217</v>
      </c>
      <c r="E292" s="1">
        <v>1998</v>
      </c>
      <c r="F292" s="1">
        <v>0</v>
      </c>
      <c r="G292" s="1">
        <v>3</v>
      </c>
      <c r="H292" s="3">
        <v>36495</v>
      </c>
      <c r="I292" s="1">
        <v>2002</v>
      </c>
      <c r="J292" s="1" t="s">
        <v>86</v>
      </c>
      <c r="M292" s="2">
        <v>5.3357156033093638</v>
      </c>
      <c r="N292" s="2">
        <f t="shared" si="16"/>
        <v>0</v>
      </c>
      <c r="O292" s="5"/>
    </row>
    <row r="293" spans="1:15" x14ac:dyDescent="0.2">
      <c r="A293" s="1" t="s">
        <v>210</v>
      </c>
      <c r="B293" s="1" t="s">
        <v>213</v>
      </c>
      <c r="C293" s="1" t="s">
        <v>221</v>
      </c>
      <c r="D293" s="1" t="s">
        <v>222</v>
      </c>
      <c r="E293" s="1">
        <v>1998</v>
      </c>
      <c r="F293" s="1">
        <v>0</v>
      </c>
      <c r="G293" s="1">
        <v>3</v>
      </c>
      <c r="H293" s="3">
        <v>36495</v>
      </c>
      <c r="I293" s="1">
        <v>2005</v>
      </c>
      <c r="J293" s="1" t="s">
        <v>223</v>
      </c>
      <c r="K293" s="1" t="s">
        <v>224</v>
      </c>
      <c r="M293" s="2">
        <v>6.8602057756834673</v>
      </c>
      <c r="N293" s="2">
        <f t="shared" si="16"/>
        <v>0</v>
      </c>
    </row>
    <row r="294" spans="1:15" x14ac:dyDescent="0.2">
      <c r="A294" s="1" t="s">
        <v>210</v>
      </c>
      <c r="B294" s="1" t="s">
        <v>213</v>
      </c>
      <c r="C294" s="1" t="s">
        <v>225</v>
      </c>
      <c r="D294" s="1" t="s">
        <v>226</v>
      </c>
      <c r="E294" s="1">
        <v>1998</v>
      </c>
      <c r="F294" s="1">
        <v>0</v>
      </c>
      <c r="G294" s="1">
        <v>3</v>
      </c>
      <c r="H294" s="3">
        <v>36495</v>
      </c>
      <c r="I294" s="1">
        <v>2005</v>
      </c>
      <c r="J294" s="1" t="s">
        <v>227</v>
      </c>
      <c r="M294" s="2">
        <v>6.402858723971236</v>
      </c>
      <c r="N294" s="2">
        <f t="shared" si="16"/>
        <v>0</v>
      </c>
      <c r="O294" s="5"/>
    </row>
    <row r="295" spans="1:15" x14ac:dyDescent="0.2">
      <c r="A295" s="1" t="s">
        <v>210</v>
      </c>
      <c r="B295" s="1" t="s">
        <v>41</v>
      </c>
      <c r="C295" s="1" t="s">
        <v>228</v>
      </c>
      <c r="D295" s="1" t="s">
        <v>230</v>
      </c>
      <c r="E295" s="1">
        <v>1998</v>
      </c>
      <c r="F295" s="1">
        <v>0</v>
      </c>
      <c r="G295" s="1">
        <v>3</v>
      </c>
      <c r="H295" s="3">
        <v>36707</v>
      </c>
      <c r="I295" s="1">
        <v>2005</v>
      </c>
      <c r="J295" s="1" t="s">
        <v>231</v>
      </c>
      <c r="L295" s="1" t="s">
        <v>232</v>
      </c>
      <c r="M295" s="2">
        <v>7.6224508618705187</v>
      </c>
      <c r="N295" s="2">
        <f t="shared" si="16"/>
        <v>0</v>
      </c>
    </row>
    <row r="296" spans="1:15" x14ac:dyDescent="0.2">
      <c r="A296" s="1" t="s">
        <v>210</v>
      </c>
      <c r="B296" s="1" t="s">
        <v>41</v>
      </c>
      <c r="C296" s="1" t="s">
        <v>41</v>
      </c>
      <c r="D296" s="1" t="s">
        <v>233</v>
      </c>
      <c r="E296" s="1">
        <v>1998</v>
      </c>
      <c r="F296" s="1">
        <v>0</v>
      </c>
      <c r="G296" s="1">
        <v>12</v>
      </c>
      <c r="H296" s="3">
        <v>36617</v>
      </c>
      <c r="I296" s="1">
        <v>2005</v>
      </c>
      <c r="J296" s="1" t="s">
        <v>790</v>
      </c>
      <c r="L296" s="1" t="s">
        <v>48</v>
      </c>
      <c r="M296" s="2">
        <v>2.5916332930359767</v>
      </c>
      <c r="N296" s="2">
        <f t="shared" si="16"/>
        <v>0</v>
      </c>
      <c r="O296" s="5"/>
    </row>
    <row r="297" spans="1:15" x14ac:dyDescent="0.2">
      <c r="A297" s="1" t="s">
        <v>210</v>
      </c>
      <c r="B297" s="1" t="s">
        <v>41</v>
      </c>
      <c r="C297" s="1" t="s">
        <v>49</v>
      </c>
      <c r="D297" s="1" t="s">
        <v>50</v>
      </c>
      <c r="E297" s="1">
        <v>1998</v>
      </c>
      <c r="F297" s="1">
        <v>0</v>
      </c>
      <c r="G297" s="1">
        <v>6</v>
      </c>
      <c r="H297" s="3">
        <v>37153</v>
      </c>
      <c r="I297" s="1">
        <v>2005</v>
      </c>
      <c r="L297" s="1" t="s">
        <v>51</v>
      </c>
      <c r="M297" s="2">
        <v>6.0979606894964151</v>
      </c>
      <c r="N297" s="2">
        <f t="shared" si="16"/>
        <v>0</v>
      </c>
    </row>
    <row r="298" spans="1:15" x14ac:dyDescent="0.2">
      <c r="A298" s="1" t="s">
        <v>210</v>
      </c>
      <c r="B298" s="1" t="s">
        <v>41</v>
      </c>
      <c r="C298" s="1" t="s">
        <v>245</v>
      </c>
      <c r="D298" s="1" t="s">
        <v>246</v>
      </c>
      <c r="E298" s="1">
        <v>1998</v>
      </c>
      <c r="F298" s="1">
        <v>0</v>
      </c>
      <c r="G298" s="1">
        <v>6</v>
      </c>
      <c r="H298" s="3">
        <v>36964</v>
      </c>
      <c r="I298" s="1">
        <v>2005</v>
      </c>
      <c r="J298" s="1" t="s">
        <v>868</v>
      </c>
      <c r="M298" s="1" t="s">
        <v>51</v>
      </c>
      <c r="N298" s="2">
        <v>6.8602057756834673</v>
      </c>
      <c r="O298" s="2">
        <f>F298*N298</f>
        <v>0</v>
      </c>
    </row>
    <row r="299" spans="1:15" x14ac:dyDescent="0.2">
      <c r="A299" s="1" t="s">
        <v>210</v>
      </c>
      <c r="B299" s="1" t="s">
        <v>41</v>
      </c>
      <c r="C299" s="1" t="s">
        <v>251</v>
      </c>
      <c r="D299" s="1" t="s">
        <v>252</v>
      </c>
      <c r="E299" s="1">
        <v>1998</v>
      </c>
      <c r="F299" s="1">
        <v>0</v>
      </c>
      <c r="G299" s="1">
        <v>1</v>
      </c>
      <c r="H299" s="3">
        <v>37865</v>
      </c>
      <c r="I299" s="1">
        <v>2008</v>
      </c>
      <c r="L299" s="1" t="s">
        <v>253</v>
      </c>
      <c r="M299" s="2">
        <v>12</v>
      </c>
      <c r="N299" s="2">
        <f t="shared" ref="N299:N304" si="17">F299*M299</f>
        <v>0</v>
      </c>
      <c r="O299" s="5"/>
    </row>
    <row r="300" spans="1:15" x14ac:dyDescent="0.2">
      <c r="A300" s="1" t="s">
        <v>210</v>
      </c>
      <c r="B300" s="1" t="s">
        <v>41</v>
      </c>
      <c r="C300" s="1" t="s">
        <v>267</v>
      </c>
      <c r="D300" s="1" t="s">
        <v>713</v>
      </c>
      <c r="E300" s="1">
        <v>1998</v>
      </c>
      <c r="F300" s="1">
        <v>0</v>
      </c>
      <c r="G300" s="1">
        <v>1</v>
      </c>
      <c r="H300" s="3">
        <v>36982</v>
      </c>
      <c r="I300" s="1">
        <v>2008</v>
      </c>
      <c r="L300" s="1" t="s">
        <v>714</v>
      </c>
      <c r="M300" s="2">
        <v>10.671431206618728</v>
      </c>
      <c r="N300" s="2">
        <f t="shared" si="17"/>
        <v>0</v>
      </c>
    </row>
    <row r="301" spans="1:15" x14ac:dyDescent="0.2">
      <c r="A301" s="1" t="s">
        <v>210</v>
      </c>
      <c r="B301" s="1" t="s">
        <v>41</v>
      </c>
      <c r="C301" s="1" t="s">
        <v>271</v>
      </c>
      <c r="D301" s="1" t="s">
        <v>273</v>
      </c>
      <c r="E301" s="1">
        <v>1998</v>
      </c>
      <c r="F301" s="1">
        <v>0</v>
      </c>
      <c r="G301" s="1">
        <v>6</v>
      </c>
      <c r="H301" s="3">
        <v>36964</v>
      </c>
      <c r="I301" s="1">
        <v>2002</v>
      </c>
      <c r="L301" s="1" t="s">
        <v>51</v>
      </c>
      <c r="M301" s="2">
        <v>5.3357156033093638</v>
      </c>
      <c r="N301" s="2">
        <f t="shared" si="17"/>
        <v>0</v>
      </c>
      <c r="O301" s="5"/>
    </row>
    <row r="302" spans="1:15" x14ac:dyDescent="0.2">
      <c r="A302" s="1" t="s">
        <v>210</v>
      </c>
      <c r="B302" s="1" t="s">
        <v>41</v>
      </c>
      <c r="C302" s="1" t="s">
        <v>274</v>
      </c>
      <c r="D302" s="1" t="s">
        <v>759</v>
      </c>
      <c r="E302" s="1">
        <v>1998</v>
      </c>
      <c r="F302" s="1">
        <v>0</v>
      </c>
      <c r="G302" s="1">
        <v>1</v>
      </c>
      <c r="H302" s="3">
        <v>38322</v>
      </c>
      <c r="I302" s="1">
        <v>2008</v>
      </c>
      <c r="K302" s="1" t="s">
        <v>760</v>
      </c>
      <c r="M302" s="2">
        <v>15</v>
      </c>
      <c r="N302" s="2">
        <f t="shared" si="17"/>
        <v>0</v>
      </c>
      <c r="O302" s="5"/>
    </row>
    <row r="303" spans="1:15" x14ac:dyDescent="0.2">
      <c r="A303" s="1" t="s">
        <v>210</v>
      </c>
      <c r="B303" s="1" t="s">
        <v>41</v>
      </c>
      <c r="C303" s="1" t="s">
        <v>280</v>
      </c>
      <c r="D303" s="1" t="s">
        <v>282</v>
      </c>
      <c r="E303" s="1">
        <v>1998</v>
      </c>
      <c r="F303" s="1">
        <v>0</v>
      </c>
      <c r="G303" s="1">
        <v>6</v>
      </c>
      <c r="H303" s="3">
        <v>36783</v>
      </c>
      <c r="I303" s="1">
        <v>2010</v>
      </c>
      <c r="J303" s="1" t="s">
        <v>791</v>
      </c>
      <c r="L303" s="1" t="s">
        <v>60</v>
      </c>
      <c r="M303" s="2">
        <v>9.8329616118129692</v>
      </c>
      <c r="N303" s="2">
        <f t="shared" si="17"/>
        <v>0</v>
      </c>
      <c r="O303" s="5"/>
    </row>
    <row r="304" spans="1:15" x14ac:dyDescent="0.2">
      <c r="A304" s="1" t="s">
        <v>210</v>
      </c>
      <c r="B304" s="1" t="s">
        <v>115</v>
      </c>
      <c r="C304" s="1" t="s">
        <v>354</v>
      </c>
      <c r="D304" s="1" t="s">
        <v>355</v>
      </c>
      <c r="E304" s="1">
        <v>1998</v>
      </c>
      <c r="F304" s="1">
        <v>0</v>
      </c>
      <c r="G304" s="1">
        <v>3</v>
      </c>
      <c r="H304" s="3">
        <v>36822</v>
      </c>
      <c r="I304" s="1">
        <v>2008</v>
      </c>
      <c r="J304" s="1" t="s">
        <v>356</v>
      </c>
      <c r="L304" s="1" t="s">
        <v>119</v>
      </c>
      <c r="M304" s="2">
        <v>7.4700018446331091</v>
      </c>
      <c r="N304" s="2">
        <f t="shared" si="17"/>
        <v>0</v>
      </c>
    </row>
    <row r="305" spans="1:15" x14ac:dyDescent="0.2">
      <c r="A305" s="1" t="s">
        <v>210</v>
      </c>
      <c r="B305" s="1" t="s">
        <v>357</v>
      </c>
      <c r="C305" s="1" t="s">
        <v>358</v>
      </c>
      <c r="D305" s="1" t="s">
        <v>680</v>
      </c>
      <c r="E305" s="1">
        <v>1998</v>
      </c>
      <c r="F305" s="1">
        <v>0</v>
      </c>
      <c r="G305" s="1">
        <v>3</v>
      </c>
      <c r="H305" s="3">
        <v>36991</v>
      </c>
      <c r="I305" s="1">
        <v>2003</v>
      </c>
      <c r="L305" s="1" t="s">
        <v>681</v>
      </c>
      <c r="M305" s="2">
        <v>6.0979606894964151</v>
      </c>
      <c r="N305" s="2" t="e">
        <f>#REF!*#REF!</f>
        <v>#REF!</v>
      </c>
      <c r="O305" s="5"/>
    </row>
    <row r="306" spans="1:15" x14ac:dyDescent="0.2">
      <c r="A306" s="1" t="s">
        <v>210</v>
      </c>
      <c r="B306" s="1" t="s">
        <v>357</v>
      </c>
      <c r="C306" s="1" t="s">
        <v>682</v>
      </c>
      <c r="D306" s="1" t="s">
        <v>683</v>
      </c>
      <c r="E306" s="1">
        <v>1998</v>
      </c>
      <c r="F306" s="1">
        <v>0</v>
      </c>
      <c r="G306" s="1">
        <v>1</v>
      </c>
      <c r="H306" s="3"/>
      <c r="I306" s="1">
        <v>2000</v>
      </c>
      <c r="J306" s="1" t="s">
        <v>86</v>
      </c>
      <c r="L306" s="1" t="s">
        <v>684</v>
      </c>
      <c r="M306" s="2">
        <v>3.0489803447482076</v>
      </c>
      <c r="N306" s="2">
        <f>F306*M306</f>
        <v>0</v>
      </c>
      <c r="O306" s="5"/>
    </row>
    <row r="307" spans="1:15" x14ac:dyDescent="0.2">
      <c r="A307" s="6" t="s">
        <v>210</v>
      </c>
      <c r="B307" s="6" t="s">
        <v>196</v>
      </c>
      <c r="C307" s="6" t="s">
        <v>395</v>
      </c>
      <c r="D307" s="6" t="s">
        <v>413</v>
      </c>
      <c r="E307" s="6">
        <v>1998</v>
      </c>
      <c r="F307" s="6">
        <v>0</v>
      </c>
      <c r="G307" s="6">
        <v>6</v>
      </c>
      <c r="H307" s="7"/>
      <c r="I307" s="6">
        <v>2002</v>
      </c>
      <c r="J307" s="6"/>
      <c r="K307" s="6" t="s">
        <v>46</v>
      </c>
      <c r="L307" s="6"/>
      <c r="M307" s="6" t="s">
        <v>414</v>
      </c>
      <c r="N307" s="8">
        <v>5.6406136377841838</v>
      </c>
      <c r="O307" s="2">
        <f t="shared" ref="O307:O318" si="18">F307*N307</f>
        <v>0</v>
      </c>
    </row>
    <row r="308" spans="1:15" x14ac:dyDescent="0.2">
      <c r="A308" s="6" t="s">
        <v>210</v>
      </c>
      <c r="B308" s="6" t="s">
        <v>41</v>
      </c>
      <c r="C308" s="6" t="s">
        <v>256</v>
      </c>
      <c r="D308" s="6" t="s">
        <v>257</v>
      </c>
      <c r="E308" s="6">
        <v>1998</v>
      </c>
      <c r="F308" s="6">
        <v>0</v>
      </c>
      <c r="G308" s="6">
        <v>3</v>
      </c>
      <c r="H308" s="7">
        <v>37196</v>
      </c>
      <c r="I308" s="6">
        <v>2004</v>
      </c>
      <c r="J308" s="6" t="s">
        <v>870</v>
      </c>
      <c r="K308" s="6"/>
      <c r="L308" s="6"/>
      <c r="M308" s="6" t="s">
        <v>258</v>
      </c>
      <c r="N308" s="8">
        <v>6.8602057756834673</v>
      </c>
      <c r="O308" s="2">
        <f t="shared" si="18"/>
        <v>0</v>
      </c>
    </row>
    <row r="309" spans="1:15" x14ac:dyDescent="0.2">
      <c r="A309" s="6" t="s">
        <v>210</v>
      </c>
      <c r="B309" s="6" t="s">
        <v>196</v>
      </c>
      <c r="C309" s="6" t="s">
        <v>401</v>
      </c>
      <c r="D309" s="6" t="s">
        <v>406</v>
      </c>
      <c r="E309" s="6">
        <v>1998</v>
      </c>
      <c r="F309" s="6">
        <v>0</v>
      </c>
      <c r="G309" s="6">
        <v>6</v>
      </c>
      <c r="H309" s="7">
        <v>37153</v>
      </c>
      <c r="I309" s="6">
        <v>2005</v>
      </c>
      <c r="J309" s="6" t="s">
        <v>903</v>
      </c>
      <c r="K309" s="6"/>
      <c r="L309" s="6"/>
      <c r="M309" s="6" t="s">
        <v>51</v>
      </c>
      <c r="N309" s="8">
        <v>7.6224508618705187</v>
      </c>
      <c r="O309" s="2">
        <f t="shared" si="18"/>
        <v>0</v>
      </c>
    </row>
    <row r="310" spans="1:15" x14ac:dyDescent="0.2">
      <c r="A310" s="6" t="s">
        <v>210</v>
      </c>
      <c r="B310" s="6" t="s">
        <v>41</v>
      </c>
      <c r="C310" s="6" t="s">
        <v>280</v>
      </c>
      <c r="D310" s="6" t="s">
        <v>281</v>
      </c>
      <c r="E310" s="6">
        <v>1998</v>
      </c>
      <c r="F310" s="6">
        <v>0</v>
      </c>
      <c r="G310" s="6">
        <v>6</v>
      </c>
      <c r="H310" s="7">
        <v>36955</v>
      </c>
      <c r="I310" s="6">
        <v>2006</v>
      </c>
      <c r="J310" s="6" t="s">
        <v>873</v>
      </c>
      <c r="K310" s="6"/>
      <c r="L310" s="6"/>
      <c r="M310" s="6" t="s">
        <v>270</v>
      </c>
      <c r="N310" s="8">
        <v>14.025309585841756</v>
      </c>
      <c r="O310" s="2">
        <f t="shared" si="18"/>
        <v>0</v>
      </c>
    </row>
    <row r="311" spans="1:15" x14ac:dyDescent="0.2">
      <c r="A311" s="6" t="s">
        <v>210</v>
      </c>
      <c r="B311" s="6" t="s">
        <v>61</v>
      </c>
      <c r="C311" s="6" t="s">
        <v>322</v>
      </c>
      <c r="D311" s="6" t="s">
        <v>323</v>
      </c>
      <c r="E311" s="6">
        <v>1998</v>
      </c>
      <c r="F311" s="6">
        <v>0</v>
      </c>
      <c r="G311" s="6">
        <v>3</v>
      </c>
      <c r="H311" s="7">
        <v>37073</v>
      </c>
      <c r="I311" s="6">
        <v>2003</v>
      </c>
      <c r="J311" s="6" t="s">
        <v>885</v>
      </c>
      <c r="K311" s="6"/>
      <c r="L311" s="6" t="s">
        <v>55</v>
      </c>
      <c r="M311" s="6"/>
      <c r="N311" s="8">
        <v>9.1469410342446231</v>
      </c>
      <c r="O311" s="2">
        <f t="shared" si="18"/>
        <v>0</v>
      </c>
    </row>
    <row r="312" spans="1:15" x14ac:dyDescent="0.2">
      <c r="A312" s="6" t="s">
        <v>210</v>
      </c>
      <c r="B312" s="6" t="s">
        <v>357</v>
      </c>
      <c r="C312" s="6" t="s">
        <v>365</v>
      </c>
      <c r="D312" s="6" t="s">
        <v>366</v>
      </c>
      <c r="E312" s="6">
        <v>1998</v>
      </c>
      <c r="F312" s="6">
        <v>0</v>
      </c>
      <c r="G312" s="6">
        <v>3</v>
      </c>
      <c r="H312" s="7">
        <v>36342</v>
      </c>
      <c r="I312" s="6">
        <v>2002</v>
      </c>
      <c r="J312" s="6" t="s">
        <v>889</v>
      </c>
      <c r="K312" s="6" t="s">
        <v>21</v>
      </c>
      <c r="L312" s="6"/>
      <c r="M312" s="6"/>
      <c r="N312" s="8">
        <v>5.0308175688345429</v>
      </c>
      <c r="O312" s="2">
        <f t="shared" si="18"/>
        <v>0</v>
      </c>
    </row>
    <row r="313" spans="1:15" x14ac:dyDescent="0.2">
      <c r="A313" s="6" t="s">
        <v>14</v>
      </c>
      <c r="B313" s="6" t="s">
        <v>41</v>
      </c>
      <c r="C313" s="6" t="s">
        <v>42</v>
      </c>
      <c r="D313" s="6" t="s">
        <v>45</v>
      </c>
      <c r="E313" s="6">
        <v>1998</v>
      </c>
      <c r="F313" s="6">
        <v>0</v>
      </c>
      <c r="G313" s="6">
        <v>6</v>
      </c>
      <c r="H313" s="7">
        <v>36404</v>
      </c>
      <c r="I313" s="6">
        <v>2004</v>
      </c>
      <c r="J313" s="6" t="s">
        <v>837</v>
      </c>
      <c r="K313" s="6" t="s">
        <v>46</v>
      </c>
      <c r="L313" s="6" t="s">
        <v>47</v>
      </c>
      <c r="M313" s="6" t="s">
        <v>48</v>
      </c>
      <c r="N313" s="8">
        <v>4.2685724826474907</v>
      </c>
      <c r="O313" s="2">
        <f t="shared" si="18"/>
        <v>0</v>
      </c>
    </row>
    <row r="314" spans="1:15" x14ac:dyDescent="0.2">
      <c r="A314" s="6" t="s">
        <v>14</v>
      </c>
      <c r="B314" s="6" t="s">
        <v>100</v>
      </c>
      <c r="C314" s="6" t="s">
        <v>101</v>
      </c>
      <c r="D314" s="6" t="s">
        <v>102</v>
      </c>
      <c r="E314" s="6">
        <v>1998</v>
      </c>
      <c r="F314" s="6">
        <v>0</v>
      </c>
      <c r="G314" s="6">
        <v>1</v>
      </c>
      <c r="H314" s="7">
        <v>37926</v>
      </c>
      <c r="I314" s="6">
        <v>2004</v>
      </c>
      <c r="J314" s="6" t="s">
        <v>850</v>
      </c>
      <c r="K314" s="6" t="s">
        <v>104</v>
      </c>
      <c r="L314" s="6"/>
      <c r="M314" s="6" t="s">
        <v>101</v>
      </c>
      <c r="N314" s="8">
        <v>10</v>
      </c>
      <c r="O314" s="2">
        <f t="shared" si="18"/>
        <v>0</v>
      </c>
    </row>
    <row r="315" spans="1:15" x14ac:dyDescent="0.2">
      <c r="A315" s="6" t="s">
        <v>210</v>
      </c>
      <c r="B315" s="6" t="s">
        <v>41</v>
      </c>
      <c r="C315" s="6" t="s">
        <v>301</v>
      </c>
      <c r="D315" s="6" t="s">
        <v>304</v>
      </c>
      <c r="E315" s="6">
        <v>1998</v>
      </c>
      <c r="F315" s="6">
        <v>0</v>
      </c>
      <c r="G315" s="6">
        <v>6</v>
      </c>
      <c r="H315" s="7">
        <v>37347</v>
      </c>
      <c r="I315" s="6">
        <v>2013</v>
      </c>
      <c r="J315" s="6" t="s">
        <v>853</v>
      </c>
      <c r="K315" s="6"/>
      <c r="L315" s="6"/>
      <c r="M315" s="6" t="s">
        <v>305</v>
      </c>
      <c r="N315" s="8">
        <v>9.4499999999999993</v>
      </c>
      <c r="O315" s="2">
        <f t="shared" si="18"/>
        <v>0</v>
      </c>
    </row>
    <row r="316" spans="1:15" x14ac:dyDescent="0.2">
      <c r="A316" s="6" t="s">
        <v>210</v>
      </c>
      <c r="B316" s="6" t="s">
        <v>41</v>
      </c>
      <c r="C316" s="6" t="s">
        <v>267</v>
      </c>
      <c r="D316" s="6" t="s">
        <v>269</v>
      </c>
      <c r="E316" s="6">
        <v>1998</v>
      </c>
      <c r="F316" s="6">
        <v>0</v>
      </c>
      <c r="G316" s="6">
        <v>6</v>
      </c>
      <c r="H316" s="7">
        <v>36955</v>
      </c>
      <c r="I316" s="6">
        <v>2007</v>
      </c>
      <c r="J316" s="6" t="s">
        <v>870</v>
      </c>
      <c r="K316" s="6"/>
      <c r="L316" s="6"/>
      <c r="M316" s="6" t="s">
        <v>270</v>
      </c>
      <c r="N316" s="8">
        <v>12.500819413467651</v>
      </c>
      <c r="O316" s="2">
        <f t="shared" si="18"/>
        <v>0</v>
      </c>
    </row>
    <row r="317" spans="1:15" x14ac:dyDescent="0.2">
      <c r="A317" s="6" t="s">
        <v>210</v>
      </c>
      <c r="B317" s="6" t="s">
        <v>196</v>
      </c>
      <c r="C317" s="6" t="s">
        <v>415</v>
      </c>
      <c r="D317" s="6" t="s">
        <v>416</v>
      </c>
      <c r="E317" s="6">
        <v>1998</v>
      </c>
      <c r="F317" s="6">
        <v>0</v>
      </c>
      <c r="G317" s="6">
        <v>6</v>
      </c>
      <c r="H317" s="7">
        <v>37115</v>
      </c>
      <c r="I317" s="6">
        <v>2006</v>
      </c>
      <c r="J317" s="6" t="s">
        <v>911</v>
      </c>
      <c r="K317" s="6" t="s">
        <v>417</v>
      </c>
      <c r="L317" s="6"/>
      <c r="M317" s="6" t="s">
        <v>191</v>
      </c>
      <c r="N317" s="8">
        <v>8.8420429997698022</v>
      </c>
      <c r="O317" s="2">
        <f t="shared" si="18"/>
        <v>0</v>
      </c>
    </row>
    <row r="318" spans="1:15" x14ac:dyDescent="0.2">
      <c r="A318" s="6" t="s">
        <v>210</v>
      </c>
      <c r="B318" s="6" t="s">
        <v>41</v>
      </c>
      <c r="C318" s="6" t="s">
        <v>259</v>
      </c>
      <c r="D318" s="6" t="s">
        <v>260</v>
      </c>
      <c r="E318" s="6">
        <v>1998</v>
      </c>
      <c r="F318" s="6">
        <v>0</v>
      </c>
      <c r="G318" s="6">
        <v>3</v>
      </c>
      <c r="H318" s="7">
        <v>37347</v>
      </c>
      <c r="I318" s="6">
        <v>2005</v>
      </c>
      <c r="J318" s="6" t="s">
        <v>843</v>
      </c>
      <c r="K318" s="6"/>
      <c r="L318" s="6"/>
      <c r="M318" s="6" t="s">
        <v>261</v>
      </c>
      <c r="N318" s="8">
        <v>12</v>
      </c>
      <c r="O318" s="2">
        <f t="shared" si="18"/>
        <v>0</v>
      </c>
    </row>
    <row r="319" spans="1:15" x14ac:dyDescent="0.2">
      <c r="A319" s="6" t="s">
        <v>14</v>
      </c>
      <c r="B319" s="6" t="s">
        <v>15</v>
      </c>
      <c r="C319" s="6" t="s">
        <v>27</v>
      </c>
      <c r="D319" s="6" t="s">
        <v>32</v>
      </c>
      <c r="E319" s="6">
        <v>1999</v>
      </c>
      <c r="F319" s="6">
        <v>0</v>
      </c>
      <c r="G319" s="6">
        <v>3</v>
      </c>
      <c r="H319" s="7">
        <v>37591</v>
      </c>
      <c r="I319" s="6">
        <v>2003</v>
      </c>
      <c r="J319" s="6"/>
      <c r="K319" s="6"/>
      <c r="L319" s="6"/>
      <c r="M319" s="8">
        <v>6.1</v>
      </c>
      <c r="N319" s="8">
        <f t="shared" ref="N319:N340" si="19">F319*M319</f>
        <v>0</v>
      </c>
    </row>
    <row r="320" spans="1:15" x14ac:dyDescent="0.2">
      <c r="A320" s="6" t="s">
        <v>14</v>
      </c>
      <c r="B320" s="6" t="s">
        <v>61</v>
      </c>
      <c r="C320" s="6" t="s">
        <v>61</v>
      </c>
      <c r="D320" s="6" t="s">
        <v>500</v>
      </c>
      <c r="E320" s="6">
        <v>1999</v>
      </c>
      <c r="F320" s="6">
        <v>0</v>
      </c>
      <c r="G320" s="6"/>
      <c r="H320" s="7">
        <v>36770</v>
      </c>
      <c r="I320" s="6">
        <v>2000</v>
      </c>
      <c r="J320" s="6" t="s">
        <v>64</v>
      </c>
      <c r="K320" s="6"/>
      <c r="L320" s="6" t="s">
        <v>60</v>
      </c>
      <c r="M320" s="6">
        <v>20</v>
      </c>
      <c r="N320" s="6">
        <f t="shared" si="19"/>
        <v>0</v>
      </c>
    </row>
    <row r="321" spans="1:15" x14ac:dyDescent="0.2">
      <c r="A321" s="6" t="s">
        <v>14</v>
      </c>
      <c r="B321" s="6" t="s">
        <v>61</v>
      </c>
      <c r="C321" s="6" t="s">
        <v>97</v>
      </c>
      <c r="D321" s="6" t="s">
        <v>512</v>
      </c>
      <c r="E321" s="6">
        <v>1999</v>
      </c>
      <c r="F321" s="6">
        <v>0</v>
      </c>
      <c r="G321" s="6">
        <v>3</v>
      </c>
      <c r="H321" s="7">
        <v>37073</v>
      </c>
      <c r="I321" s="6">
        <v>2005</v>
      </c>
      <c r="J321" s="6"/>
      <c r="K321" s="6"/>
      <c r="L321" s="6" t="s">
        <v>55</v>
      </c>
      <c r="M321" s="6">
        <v>60</v>
      </c>
      <c r="N321" s="6">
        <f t="shared" si="19"/>
        <v>0</v>
      </c>
    </row>
    <row r="322" spans="1:15" x14ac:dyDescent="0.2">
      <c r="A322" s="6" t="s">
        <v>14</v>
      </c>
      <c r="B322" s="6" t="s">
        <v>100</v>
      </c>
      <c r="C322" s="6" t="s">
        <v>101</v>
      </c>
      <c r="D322" s="6" t="s">
        <v>105</v>
      </c>
      <c r="E322" s="6">
        <v>1999</v>
      </c>
      <c r="F322" s="6">
        <v>0</v>
      </c>
      <c r="G322" s="6">
        <v>6</v>
      </c>
      <c r="H322" s="7">
        <v>36999</v>
      </c>
      <c r="I322" s="6">
        <v>2005</v>
      </c>
      <c r="J322" s="6"/>
      <c r="K322" s="6"/>
      <c r="L322" s="6" t="s">
        <v>106</v>
      </c>
      <c r="M322" s="8">
        <v>6.2504097067338256</v>
      </c>
      <c r="N322" s="8">
        <f t="shared" si="19"/>
        <v>0</v>
      </c>
      <c r="O322" s="5"/>
    </row>
    <row r="323" spans="1:15" x14ac:dyDescent="0.2">
      <c r="A323" s="6" t="s">
        <v>14</v>
      </c>
      <c r="B323" s="6" t="s">
        <v>345</v>
      </c>
      <c r="C323" s="6" t="s">
        <v>112</v>
      </c>
      <c r="D323" s="6" t="s">
        <v>232</v>
      </c>
      <c r="E323" s="6">
        <v>1999</v>
      </c>
      <c r="F323" s="6">
        <v>0</v>
      </c>
      <c r="G323" s="6"/>
      <c r="H323" s="7">
        <v>36495</v>
      </c>
      <c r="I323" s="6">
        <v>2001</v>
      </c>
      <c r="J323" s="6" t="s">
        <v>86</v>
      </c>
      <c r="K323" s="6"/>
      <c r="L323" s="6" t="s">
        <v>492</v>
      </c>
      <c r="M323" s="6">
        <v>70</v>
      </c>
      <c r="N323" s="6">
        <f t="shared" si="19"/>
        <v>0</v>
      </c>
    </row>
    <row r="324" spans="1:15" x14ac:dyDescent="0.2">
      <c r="A324" s="6" t="s">
        <v>14</v>
      </c>
      <c r="B324" s="6" t="s">
        <v>345</v>
      </c>
      <c r="C324" s="6" t="s">
        <v>112</v>
      </c>
      <c r="D324" s="6" t="s">
        <v>534</v>
      </c>
      <c r="E324" s="6">
        <v>1999</v>
      </c>
      <c r="F324" s="6">
        <v>0</v>
      </c>
      <c r="G324" s="6"/>
      <c r="H324" s="7">
        <v>36867</v>
      </c>
      <c r="I324" s="6">
        <v>2001</v>
      </c>
      <c r="J324" s="6" t="s">
        <v>86</v>
      </c>
      <c r="K324" s="6"/>
      <c r="L324" s="6" t="s">
        <v>232</v>
      </c>
      <c r="M324" s="6">
        <v>70</v>
      </c>
      <c r="N324" s="6">
        <f t="shared" si="19"/>
        <v>0</v>
      </c>
    </row>
    <row r="325" spans="1:15" x14ac:dyDescent="0.2">
      <c r="A325" s="6" t="s">
        <v>14</v>
      </c>
      <c r="B325" s="6" t="s">
        <v>345</v>
      </c>
      <c r="C325" s="6" t="s">
        <v>112</v>
      </c>
      <c r="D325" s="6" t="s">
        <v>535</v>
      </c>
      <c r="E325" s="6">
        <v>1999</v>
      </c>
      <c r="F325" s="6">
        <v>0</v>
      </c>
      <c r="G325" s="6"/>
      <c r="H325" s="7">
        <v>36647</v>
      </c>
      <c r="I325" s="6">
        <v>2001</v>
      </c>
      <c r="J325" s="6" t="s">
        <v>86</v>
      </c>
      <c r="K325" s="6"/>
      <c r="L325" s="6"/>
      <c r="M325" s="6">
        <v>74</v>
      </c>
      <c r="N325" s="6">
        <f t="shared" si="19"/>
        <v>0</v>
      </c>
    </row>
    <row r="326" spans="1:15" x14ac:dyDescent="0.2">
      <c r="A326" s="6" t="s">
        <v>14</v>
      </c>
      <c r="B326" s="6" t="s">
        <v>345</v>
      </c>
      <c r="C326" s="6" t="s">
        <v>112</v>
      </c>
      <c r="D326" s="6" t="s">
        <v>536</v>
      </c>
      <c r="E326" s="6">
        <v>1999</v>
      </c>
      <c r="F326" s="6">
        <v>0</v>
      </c>
      <c r="G326" s="6">
        <v>6</v>
      </c>
      <c r="H326" s="7">
        <v>36887</v>
      </c>
      <c r="I326" s="6">
        <v>2002</v>
      </c>
      <c r="J326" s="6"/>
      <c r="K326" s="6"/>
      <c r="L326" s="6" t="s">
        <v>51</v>
      </c>
      <c r="M326" s="8">
        <v>12.19592137899283</v>
      </c>
      <c r="N326" s="8">
        <f t="shared" si="19"/>
        <v>0</v>
      </c>
    </row>
    <row r="327" spans="1:15" x14ac:dyDescent="0.2">
      <c r="A327" s="6" t="s">
        <v>14</v>
      </c>
      <c r="B327" s="6" t="s">
        <v>345</v>
      </c>
      <c r="C327" s="6" t="s">
        <v>112</v>
      </c>
      <c r="D327" s="6" t="s">
        <v>537</v>
      </c>
      <c r="E327" s="6">
        <v>1999</v>
      </c>
      <c r="F327" s="6">
        <v>0</v>
      </c>
      <c r="G327" s="6">
        <v>3</v>
      </c>
      <c r="H327" s="7">
        <v>36647</v>
      </c>
      <c r="I327" s="6">
        <v>2000</v>
      </c>
      <c r="J327" s="6" t="s">
        <v>86</v>
      </c>
      <c r="K327" s="6"/>
      <c r="L327" s="6"/>
      <c r="M327" s="8">
        <v>10.976329241093547</v>
      </c>
      <c r="N327" s="8">
        <f t="shared" si="19"/>
        <v>0</v>
      </c>
    </row>
    <row r="328" spans="1:15" x14ac:dyDescent="0.2">
      <c r="A328" s="6" t="s">
        <v>14</v>
      </c>
      <c r="B328" s="6" t="s">
        <v>345</v>
      </c>
      <c r="C328" s="6" t="s">
        <v>112</v>
      </c>
      <c r="D328" s="6" t="s">
        <v>347</v>
      </c>
      <c r="E328" s="6">
        <v>1999</v>
      </c>
      <c r="F328" s="6">
        <v>0</v>
      </c>
      <c r="G328" s="6">
        <v>6</v>
      </c>
      <c r="H328" s="7">
        <v>36495</v>
      </c>
      <c r="I328" s="6">
        <v>2001</v>
      </c>
      <c r="J328" s="6"/>
      <c r="K328" s="6"/>
      <c r="L328" s="6" t="s">
        <v>348</v>
      </c>
      <c r="M328" s="8">
        <v>10.671431206618728</v>
      </c>
      <c r="N328" s="8">
        <f t="shared" si="19"/>
        <v>0</v>
      </c>
    </row>
    <row r="329" spans="1:15" x14ac:dyDescent="0.2">
      <c r="A329" s="6" t="s">
        <v>14</v>
      </c>
      <c r="B329" s="6" t="s">
        <v>345</v>
      </c>
      <c r="C329" s="6" t="s">
        <v>538</v>
      </c>
      <c r="D329" s="6" t="s">
        <v>347</v>
      </c>
      <c r="E329" s="6">
        <v>1999</v>
      </c>
      <c r="F329" s="6">
        <v>0</v>
      </c>
      <c r="G329" s="6"/>
      <c r="H329" s="7">
        <v>36495</v>
      </c>
      <c r="I329" s="6">
        <v>2001</v>
      </c>
      <c r="J329" s="6"/>
      <c r="K329" s="6"/>
      <c r="L329" s="6" t="s">
        <v>539</v>
      </c>
      <c r="M329" s="6">
        <v>70</v>
      </c>
      <c r="N329" s="6">
        <f t="shared" si="19"/>
        <v>0</v>
      </c>
      <c r="O329" s="5"/>
    </row>
    <row r="330" spans="1:15" x14ac:dyDescent="0.2">
      <c r="A330" s="6" t="s">
        <v>14</v>
      </c>
      <c r="B330" s="6" t="s">
        <v>345</v>
      </c>
      <c r="C330" s="6" t="s">
        <v>538</v>
      </c>
      <c r="D330" s="6" t="s">
        <v>535</v>
      </c>
      <c r="E330" s="6">
        <v>1999</v>
      </c>
      <c r="F330" s="6">
        <v>0</v>
      </c>
      <c r="G330" s="6"/>
      <c r="H330" s="7">
        <v>36647</v>
      </c>
      <c r="I330" s="6">
        <v>2000</v>
      </c>
      <c r="J330" s="6" t="s">
        <v>86</v>
      </c>
      <c r="K330" s="6"/>
      <c r="L330" s="6"/>
      <c r="M330" s="6">
        <v>86</v>
      </c>
      <c r="N330" s="6">
        <f t="shared" si="19"/>
        <v>0</v>
      </c>
    </row>
    <row r="331" spans="1:15" x14ac:dyDescent="0.2">
      <c r="A331" s="6" t="s">
        <v>14</v>
      </c>
      <c r="B331" s="6" t="s">
        <v>349</v>
      </c>
      <c r="C331" s="6" t="s">
        <v>550</v>
      </c>
      <c r="D331" s="6" t="s">
        <v>551</v>
      </c>
      <c r="E331" s="6">
        <v>1999</v>
      </c>
      <c r="F331" s="6">
        <v>0</v>
      </c>
      <c r="G331" s="6"/>
      <c r="H331" s="7">
        <v>37036</v>
      </c>
      <c r="I331" s="6">
        <v>2001</v>
      </c>
      <c r="J331" s="6"/>
      <c r="K331" s="6"/>
      <c r="L331" s="6" t="s">
        <v>353</v>
      </c>
      <c r="M331" s="6">
        <v>30</v>
      </c>
      <c r="N331" s="6">
        <f t="shared" si="19"/>
        <v>0</v>
      </c>
      <c r="O331" s="5"/>
    </row>
    <row r="332" spans="1:15" x14ac:dyDescent="0.2">
      <c r="A332" s="6" t="s">
        <v>14</v>
      </c>
      <c r="B332" s="6" t="s">
        <v>128</v>
      </c>
      <c r="C332" s="6" t="s">
        <v>129</v>
      </c>
      <c r="D332" s="6" t="s">
        <v>130</v>
      </c>
      <c r="E332" s="6">
        <v>1999</v>
      </c>
      <c r="F332" s="6">
        <v>0</v>
      </c>
      <c r="G332" s="6">
        <v>3</v>
      </c>
      <c r="H332" s="7">
        <v>37165</v>
      </c>
      <c r="I332" s="6">
        <v>2005</v>
      </c>
      <c r="J332" s="6" t="s">
        <v>131</v>
      </c>
      <c r="K332" s="6" t="s">
        <v>132</v>
      </c>
      <c r="L332" s="6" t="s">
        <v>129</v>
      </c>
      <c r="M332" s="8">
        <v>8.3846959480575709</v>
      </c>
      <c r="N332" s="8">
        <f t="shared" si="19"/>
        <v>0</v>
      </c>
    </row>
    <row r="333" spans="1:15" x14ac:dyDescent="0.2">
      <c r="A333" s="6" t="s">
        <v>14</v>
      </c>
      <c r="B333" s="6" t="s">
        <v>128</v>
      </c>
      <c r="C333" s="6" t="s">
        <v>561</v>
      </c>
      <c r="D333" s="6" t="s">
        <v>562</v>
      </c>
      <c r="E333" s="6">
        <v>1999</v>
      </c>
      <c r="F333" s="6">
        <v>0</v>
      </c>
      <c r="G333" s="6">
        <v>3</v>
      </c>
      <c r="H333" s="7">
        <v>36433</v>
      </c>
      <c r="I333" s="6">
        <v>2003</v>
      </c>
      <c r="J333" s="6"/>
      <c r="K333" s="6"/>
      <c r="L333" s="6" t="s">
        <v>81</v>
      </c>
      <c r="M333" s="6">
        <v>20</v>
      </c>
      <c r="N333" s="6">
        <f t="shared" si="19"/>
        <v>0</v>
      </c>
      <c r="O333" s="5"/>
    </row>
    <row r="334" spans="1:15" x14ac:dyDescent="0.2">
      <c r="A334" s="6" t="s">
        <v>14</v>
      </c>
      <c r="B334" s="6" t="s">
        <v>128</v>
      </c>
      <c r="C334" s="6" t="s">
        <v>156</v>
      </c>
      <c r="D334" s="6" t="s">
        <v>159</v>
      </c>
      <c r="E334" s="6">
        <v>1999</v>
      </c>
      <c r="F334" s="6">
        <v>0</v>
      </c>
      <c r="G334" s="6">
        <v>3</v>
      </c>
      <c r="H334" s="7">
        <v>37852</v>
      </c>
      <c r="I334" s="6">
        <v>2005</v>
      </c>
      <c r="J334" s="6" t="s">
        <v>162</v>
      </c>
      <c r="K334" s="6" t="s">
        <v>151</v>
      </c>
      <c r="L334" s="6" t="s">
        <v>161</v>
      </c>
      <c r="M334" s="8">
        <v>5.65</v>
      </c>
      <c r="N334" s="8">
        <f t="shared" si="19"/>
        <v>0</v>
      </c>
      <c r="O334" s="5"/>
    </row>
    <row r="335" spans="1:15" x14ac:dyDescent="0.2">
      <c r="A335" s="6" t="s">
        <v>14</v>
      </c>
      <c r="B335" s="6" t="s">
        <v>128</v>
      </c>
      <c r="C335" s="6" t="s">
        <v>564</v>
      </c>
      <c r="D335" s="6" t="s">
        <v>208</v>
      </c>
      <c r="E335" s="6">
        <v>1999</v>
      </c>
      <c r="F335" s="6">
        <v>0</v>
      </c>
      <c r="G335" s="6">
        <v>12</v>
      </c>
      <c r="H335" s="7">
        <v>37057</v>
      </c>
      <c r="I335" s="6">
        <v>2001</v>
      </c>
      <c r="J335" s="6"/>
      <c r="K335" s="6"/>
      <c r="L335" s="6" t="s">
        <v>209</v>
      </c>
      <c r="M335" s="6">
        <v>42</v>
      </c>
      <c r="N335" s="6">
        <f t="shared" si="19"/>
        <v>0</v>
      </c>
      <c r="O335" s="5"/>
    </row>
    <row r="336" spans="1:15" s="18" customFormat="1" ht="11.25" customHeight="1" x14ac:dyDescent="0.2">
      <c r="A336" s="1" t="s">
        <v>14</v>
      </c>
      <c r="B336" s="1" t="s">
        <v>128</v>
      </c>
      <c r="C336" s="1" t="s">
        <v>565</v>
      </c>
      <c r="D336" s="1" t="s">
        <v>566</v>
      </c>
      <c r="E336" s="1">
        <v>1999</v>
      </c>
      <c r="F336" s="1">
        <v>2</v>
      </c>
      <c r="G336" s="1">
        <v>6</v>
      </c>
      <c r="H336" s="3">
        <v>36815</v>
      </c>
      <c r="I336" s="1">
        <v>2002</v>
      </c>
      <c r="J336" s="1" t="s">
        <v>86</v>
      </c>
      <c r="K336" s="1"/>
      <c r="L336" s="1" t="s">
        <v>81</v>
      </c>
      <c r="M336" s="2">
        <v>2.5916332930359767</v>
      </c>
      <c r="N336" s="2">
        <f t="shared" si="19"/>
        <v>5.1832665860719533</v>
      </c>
      <c r="O336" s="5"/>
    </row>
    <row r="337" spans="1:16" x14ac:dyDescent="0.2">
      <c r="A337" s="6" t="s">
        <v>14</v>
      </c>
      <c r="B337" s="6" t="s">
        <v>128</v>
      </c>
      <c r="C337" s="6" t="s">
        <v>164</v>
      </c>
      <c r="D337" s="6" t="s">
        <v>570</v>
      </c>
      <c r="E337" s="6">
        <v>1999</v>
      </c>
      <c r="F337" s="6">
        <v>0</v>
      </c>
      <c r="G337" s="6">
        <v>6</v>
      </c>
      <c r="H337" s="7">
        <v>36972</v>
      </c>
      <c r="I337" s="6">
        <v>2002</v>
      </c>
      <c r="J337" s="6" t="s">
        <v>571</v>
      </c>
      <c r="K337" s="6"/>
      <c r="L337" s="6" t="s">
        <v>572</v>
      </c>
      <c r="M337" s="6">
        <v>25</v>
      </c>
      <c r="N337" s="6">
        <f t="shared" si="19"/>
        <v>0</v>
      </c>
    </row>
    <row r="338" spans="1:16" x14ac:dyDescent="0.2">
      <c r="A338" s="6" t="s">
        <v>14</v>
      </c>
      <c r="B338" s="6" t="s">
        <v>128</v>
      </c>
      <c r="C338" s="6" t="s">
        <v>178</v>
      </c>
      <c r="D338" s="6" t="s">
        <v>180</v>
      </c>
      <c r="E338" s="6">
        <v>1999</v>
      </c>
      <c r="F338" s="6">
        <v>0</v>
      </c>
      <c r="G338" s="6"/>
      <c r="H338" s="7">
        <v>36281</v>
      </c>
      <c r="I338" s="6">
        <v>2001</v>
      </c>
      <c r="J338" s="6"/>
      <c r="K338" s="6"/>
      <c r="L338" s="6" t="s">
        <v>181</v>
      </c>
      <c r="M338" s="6">
        <v>25</v>
      </c>
      <c r="N338" s="6">
        <f t="shared" si="19"/>
        <v>0</v>
      </c>
    </row>
    <row r="339" spans="1:16" x14ac:dyDescent="0.2">
      <c r="A339" s="6" t="s">
        <v>14</v>
      </c>
      <c r="B339" s="6" t="s">
        <v>128</v>
      </c>
      <c r="C339" s="6" t="s">
        <v>575</v>
      </c>
      <c r="D339" s="6" t="s">
        <v>180</v>
      </c>
      <c r="E339" s="6">
        <v>1999</v>
      </c>
      <c r="F339" s="6">
        <v>0</v>
      </c>
      <c r="G339" s="6"/>
      <c r="H339" s="7">
        <v>36281</v>
      </c>
      <c r="I339" s="6">
        <v>2002</v>
      </c>
      <c r="J339" s="6"/>
      <c r="K339" s="6"/>
      <c r="L339" s="6" t="s">
        <v>181</v>
      </c>
      <c r="M339" s="6">
        <v>25</v>
      </c>
      <c r="N339" s="6">
        <f t="shared" si="19"/>
        <v>0</v>
      </c>
    </row>
    <row r="340" spans="1:16" x14ac:dyDescent="0.2">
      <c r="A340" s="6" t="s">
        <v>14</v>
      </c>
      <c r="B340" s="6" t="s">
        <v>128</v>
      </c>
      <c r="C340" s="6" t="s">
        <v>182</v>
      </c>
      <c r="D340" s="6" t="s">
        <v>180</v>
      </c>
      <c r="E340" s="6">
        <v>1999</v>
      </c>
      <c r="F340" s="6">
        <v>0</v>
      </c>
      <c r="G340" s="6"/>
      <c r="H340" s="7">
        <v>36281</v>
      </c>
      <c r="I340" s="6">
        <v>2002</v>
      </c>
      <c r="J340" s="6" t="s">
        <v>576</v>
      </c>
      <c r="K340" s="6"/>
      <c r="L340" s="6" t="s">
        <v>181</v>
      </c>
      <c r="M340" s="6">
        <v>33</v>
      </c>
      <c r="N340" s="6">
        <f t="shared" si="19"/>
        <v>0</v>
      </c>
    </row>
    <row r="341" spans="1:16" x14ac:dyDescent="0.2">
      <c r="A341" s="6" t="s">
        <v>14</v>
      </c>
      <c r="B341" s="6" t="s">
        <v>128</v>
      </c>
      <c r="C341" s="6" t="s">
        <v>577</v>
      </c>
      <c r="D341" s="6" t="s">
        <v>180</v>
      </c>
      <c r="E341" s="6">
        <v>1999</v>
      </c>
      <c r="F341" s="6">
        <v>0</v>
      </c>
      <c r="G341" s="6">
        <v>12</v>
      </c>
      <c r="H341" s="7">
        <v>36815</v>
      </c>
      <c r="I341" s="6">
        <v>2002</v>
      </c>
      <c r="J341" s="6"/>
      <c r="K341" s="6"/>
      <c r="L341" s="6" t="s">
        <v>181</v>
      </c>
      <c r="M341" s="8">
        <v>3.8112254309352593</v>
      </c>
      <c r="N341" s="8">
        <f>F243*M243</f>
        <v>0</v>
      </c>
    </row>
    <row r="342" spans="1:16" x14ac:dyDescent="0.2">
      <c r="A342" s="6" t="s">
        <v>14</v>
      </c>
      <c r="B342" s="6" t="s">
        <v>578</v>
      </c>
      <c r="C342" s="6" t="s">
        <v>182</v>
      </c>
      <c r="D342" s="6" t="s">
        <v>180</v>
      </c>
      <c r="E342" s="6">
        <v>1999</v>
      </c>
      <c r="F342" s="6">
        <v>0</v>
      </c>
      <c r="G342" s="6"/>
      <c r="H342" s="7">
        <v>36281</v>
      </c>
      <c r="I342" s="6"/>
      <c r="J342" s="6" t="s">
        <v>576</v>
      </c>
      <c r="K342" s="6"/>
      <c r="L342" s="6" t="s">
        <v>181</v>
      </c>
      <c r="M342" s="6">
        <v>33</v>
      </c>
      <c r="N342" s="6">
        <f>F342*M342</f>
        <v>0</v>
      </c>
    </row>
    <row r="343" spans="1:16" x14ac:dyDescent="0.2">
      <c r="A343" s="6" t="s">
        <v>14</v>
      </c>
      <c r="B343" s="6" t="s">
        <v>196</v>
      </c>
      <c r="C343" s="6" t="s">
        <v>189</v>
      </c>
      <c r="D343" s="6" t="s">
        <v>192</v>
      </c>
      <c r="E343" s="6">
        <v>1999</v>
      </c>
      <c r="F343" s="6">
        <v>0</v>
      </c>
      <c r="G343" s="6">
        <v>3</v>
      </c>
      <c r="H343" s="7">
        <v>37120</v>
      </c>
      <c r="I343" s="6">
        <v>2005</v>
      </c>
      <c r="J343" s="6"/>
      <c r="K343" s="6" t="s">
        <v>103</v>
      </c>
      <c r="L343" s="6" t="s">
        <v>191</v>
      </c>
      <c r="M343" s="8">
        <v>4.5734705171223116</v>
      </c>
      <c r="N343" s="8">
        <f>F343*M343</f>
        <v>0</v>
      </c>
    </row>
    <row r="344" spans="1:16" x14ac:dyDescent="0.2">
      <c r="A344" s="6" t="s">
        <v>206</v>
      </c>
      <c r="B344" s="6" t="s">
        <v>128</v>
      </c>
      <c r="C344" s="6" t="s">
        <v>207</v>
      </c>
      <c r="D344" s="6" t="s">
        <v>208</v>
      </c>
      <c r="E344" s="6">
        <v>1999</v>
      </c>
      <c r="F344" s="6">
        <v>0</v>
      </c>
      <c r="G344" s="6">
        <v>6</v>
      </c>
      <c r="H344" s="7">
        <v>37057</v>
      </c>
      <c r="I344" s="6">
        <v>2001</v>
      </c>
      <c r="J344" s="6"/>
      <c r="K344" s="6"/>
      <c r="L344" s="6" t="s">
        <v>209</v>
      </c>
      <c r="M344" s="8">
        <v>6.2504097067338256</v>
      </c>
      <c r="N344" s="8">
        <f>F344*M344</f>
        <v>0</v>
      </c>
    </row>
    <row r="345" spans="1:16" x14ac:dyDescent="0.2">
      <c r="A345" s="6" t="s">
        <v>210</v>
      </c>
      <c r="B345" s="6" t="s">
        <v>15</v>
      </c>
      <c r="C345" s="6" t="s">
        <v>211</v>
      </c>
      <c r="D345" s="6" t="s">
        <v>36</v>
      </c>
      <c r="E345" s="6">
        <v>1999</v>
      </c>
      <c r="F345" s="6">
        <v>0</v>
      </c>
      <c r="G345" s="6">
        <v>3</v>
      </c>
      <c r="H345" s="7">
        <v>37591</v>
      </c>
      <c r="I345" s="6">
        <v>2008</v>
      </c>
      <c r="J345" s="6"/>
      <c r="K345" s="6" t="s">
        <v>212</v>
      </c>
      <c r="L345" s="6"/>
      <c r="M345" s="8">
        <v>10</v>
      </c>
      <c r="N345" s="8">
        <f>F182*M182</f>
        <v>0</v>
      </c>
    </row>
    <row r="346" spans="1:16" x14ac:dyDescent="0.2">
      <c r="A346" s="6" t="s">
        <v>210</v>
      </c>
      <c r="B346" s="6" t="s">
        <v>61</v>
      </c>
      <c r="C346" s="6" t="s">
        <v>336</v>
      </c>
      <c r="D346" s="6" t="s">
        <v>337</v>
      </c>
      <c r="E346" s="6">
        <v>1999</v>
      </c>
      <c r="F346" s="6">
        <v>0</v>
      </c>
      <c r="G346" s="6">
        <v>1</v>
      </c>
      <c r="H346" s="7">
        <v>37865</v>
      </c>
      <c r="I346" s="6">
        <v>2009</v>
      </c>
      <c r="J346" s="6"/>
      <c r="K346" s="6"/>
      <c r="L346" s="6" t="s">
        <v>338</v>
      </c>
      <c r="M346" s="8">
        <v>76</v>
      </c>
      <c r="N346" s="8">
        <f>F346*M346</f>
        <v>0</v>
      </c>
      <c r="O346" s="5"/>
    </row>
    <row r="347" spans="1:16" x14ac:dyDescent="0.2">
      <c r="A347" s="6" t="s">
        <v>210</v>
      </c>
      <c r="B347" s="6" t="s">
        <v>100</v>
      </c>
      <c r="C347" s="6" t="s">
        <v>341</v>
      </c>
      <c r="D347" s="6" t="s">
        <v>342</v>
      </c>
      <c r="E347" s="6">
        <v>1999</v>
      </c>
      <c r="F347" s="6">
        <v>0</v>
      </c>
      <c r="G347" s="6">
        <v>12</v>
      </c>
      <c r="H347" s="7">
        <v>36708</v>
      </c>
      <c r="I347" s="6">
        <v>2003</v>
      </c>
      <c r="J347" s="6" t="s">
        <v>343</v>
      </c>
      <c r="K347" s="6"/>
      <c r="L347" s="6" t="s">
        <v>344</v>
      </c>
      <c r="M347" s="8">
        <v>5.1832665860719533</v>
      </c>
      <c r="N347" s="8">
        <f>F347*M347</f>
        <v>0</v>
      </c>
      <c r="O347" s="9"/>
    </row>
    <row r="348" spans="1:16" x14ac:dyDescent="0.2">
      <c r="A348" s="6" t="s">
        <v>210</v>
      </c>
      <c r="B348" s="6" t="s">
        <v>345</v>
      </c>
      <c r="C348" s="6" t="s">
        <v>346</v>
      </c>
      <c r="D348" s="6" t="s">
        <v>347</v>
      </c>
      <c r="E348" s="6">
        <v>1999</v>
      </c>
      <c r="F348" s="6">
        <v>0</v>
      </c>
      <c r="G348" s="6">
        <v>3</v>
      </c>
      <c r="H348" s="7">
        <v>36495</v>
      </c>
      <c r="I348" s="6">
        <v>2004</v>
      </c>
      <c r="J348" s="6"/>
      <c r="K348" s="6"/>
      <c r="L348" s="6" t="s">
        <v>348</v>
      </c>
      <c r="M348" s="8">
        <v>10.671431206618728</v>
      </c>
      <c r="N348" s="8">
        <f>F348*M348</f>
        <v>0</v>
      </c>
      <c r="O348" s="9"/>
      <c r="P348" s="5"/>
    </row>
    <row r="349" spans="1:16" x14ac:dyDescent="0.2">
      <c r="A349" s="6" t="s">
        <v>14</v>
      </c>
      <c r="B349" s="6" t="s">
        <v>196</v>
      </c>
      <c r="C349" s="6" t="s">
        <v>197</v>
      </c>
      <c r="D349" s="6" t="s">
        <v>198</v>
      </c>
      <c r="E349" s="6">
        <v>1999</v>
      </c>
      <c r="F349" s="6">
        <v>0</v>
      </c>
      <c r="G349" s="6">
        <v>3</v>
      </c>
      <c r="H349" s="7">
        <v>37115</v>
      </c>
      <c r="I349" s="6">
        <v>2010</v>
      </c>
      <c r="J349" s="6" t="s">
        <v>864</v>
      </c>
      <c r="K349" s="6"/>
      <c r="L349" s="6"/>
      <c r="M349" s="6" t="s">
        <v>191</v>
      </c>
      <c r="N349" s="8">
        <v>6.402858723971236</v>
      </c>
      <c r="O349" s="8">
        <f>F349*N349</f>
        <v>0</v>
      </c>
      <c r="P349" s="5"/>
    </row>
    <row r="350" spans="1:16" x14ac:dyDescent="0.2">
      <c r="A350" s="6" t="s">
        <v>210</v>
      </c>
      <c r="B350" s="6" t="s">
        <v>128</v>
      </c>
      <c r="C350" s="6" t="s">
        <v>374</v>
      </c>
      <c r="D350" s="6" t="s">
        <v>138</v>
      </c>
      <c r="E350" s="6">
        <v>1999</v>
      </c>
      <c r="F350" s="6">
        <v>0</v>
      </c>
      <c r="G350" s="6">
        <v>3</v>
      </c>
      <c r="H350" s="7">
        <v>37165</v>
      </c>
      <c r="I350" s="6">
        <v>2006</v>
      </c>
      <c r="J350" s="6" t="s">
        <v>894</v>
      </c>
      <c r="K350" s="6"/>
      <c r="L350" s="6" t="s">
        <v>375</v>
      </c>
      <c r="M350" s="6" t="s">
        <v>129</v>
      </c>
      <c r="N350" s="8">
        <v>4.5734705171223116</v>
      </c>
      <c r="O350" s="8">
        <f>F350*N350</f>
        <v>0</v>
      </c>
      <c r="P350" s="5"/>
    </row>
    <row r="351" spans="1:16" x14ac:dyDescent="0.2">
      <c r="A351" s="6" t="s">
        <v>14</v>
      </c>
      <c r="B351" s="6" t="s">
        <v>61</v>
      </c>
      <c r="C351" s="6" t="s">
        <v>69</v>
      </c>
      <c r="D351" s="6" t="s">
        <v>71</v>
      </c>
      <c r="E351" s="6">
        <v>1999</v>
      </c>
      <c r="F351" s="6">
        <v>0</v>
      </c>
      <c r="G351" s="6">
        <v>12</v>
      </c>
      <c r="H351" s="7">
        <v>36904</v>
      </c>
      <c r="I351" s="6">
        <v>2010</v>
      </c>
      <c r="J351" s="6" t="s">
        <v>841</v>
      </c>
      <c r="K351" s="6"/>
      <c r="L351" s="6" t="s">
        <v>74</v>
      </c>
      <c r="M351" s="6" t="s">
        <v>73</v>
      </c>
      <c r="N351" s="8">
        <v>8.5371449652949813</v>
      </c>
      <c r="O351" s="8">
        <v>0</v>
      </c>
      <c r="P351" s="5"/>
    </row>
    <row r="352" spans="1:16" x14ac:dyDescent="0.2">
      <c r="A352" s="6" t="s">
        <v>14</v>
      </c>
      <c r="B352" s="6" t="s">
        <v>61</v>
      </c>
      <c r="C352" s="6" t="s">
        <v>82</v>
      </c>
      <c r="D352" s="6" t="s">
        <v>83</v>
      </c>
      <c r="E352" s="6">
        <v>1999</v>
      </c>
      <c r="F352" s="6">
        <v>0</v>
      </c>
      <c r="G352" s="6">
        <v>6</v>
      </c>
      <c r="H352" s="7">
        <v>36982</v>
      </c>
      <c r="I352" s="6">
        <v>2001</v>
      </c>
      <c r="J352" s="6" t="s">
        <v>845</v>
      </c>
      <c r="K352" s="6"/>
      <c r="L352" s="6"/>
      <c r="M352" s="6"/>
      <c r="N352" s="8">
        <v>7</v>
      </c>
      <c r="O352" s="8">
        <v>0</v>
      </c>
      <c r="P352" s="5"/>
    </row>
    <row r="353" spans="1:16" x14ac:dyDescent="0.2">
      <c r="A353" s="6" t="s">
        <v>14</v>
      </c>
      <c r="B353" s="6" t="s">
        <v>128</v>
      </c>
      <c r="C353" s="6" t="s">
        <v>156</v>
      </c>
      <c r="D353" s="6" t="s">
        <v>159</v>
      </c>
      <c r="E353" s="6">
        <v>1999</v>
      </c>
      <c r="F353" s="6">
        <v>0</v>
      </c>
      <c r="G353" s="6">
        <v>3</v>
      </c>
      <c r="H353" s="7">
        <v>37852</v>
      </c>
      <c r="I353" s="6">
        <v>2005</v>
      </c>
      <c r="J353" s="6" t="s">
        <v>856</v>
      </c>
      <c r="K353" s="6" t="s">
        <v>160</v>
      </c>
      <c r="L353" s="6" t="s">
        <v>151</v>
      </c>
      <c r="M353" s="6" t="s">
        <v>161</v>
      </c>
      <c r="N353" s="8">
        <v>5.35</v>
      </c>
      <c r="O353" s="8">
        <v>0</v>
      </c>
      <c r="P353" s="5"/>
    </row>
    <row r="354" spans="1:16" x14ac:dyDescent="0.2">
      <c r="A354" s="6" t="s">
        <v>14</v>
      </c>
      <c r="B354" s="6" t="s">
        <v>128</v>
      </c>
      <c r="C354" s="6" t="s">
        <v>176</v>
      </c>
      <c r="D354" s="6" t="s">
        <v>138</v>
      </c>
      <c r="E354" s="6">
        <v>1999</v>
      </c>
      <c r="F354" s="6">
        <v>0</v>
      </c>
      <c r="G354" s="6">
        <v>3</v>
      </c>
      <c r="H354" s="7">
        <v>37165</v>
      </c>
      <c r="I354" s="6">
        <v>2009</v>
      </c>
      <c r="J354" s="6" t="s">
        <v>860</v>
      </c>
      <c r="K354" s="6"/>
      <c r="L354" s="6" t="s">
        <v>177</v>
      </c>
      <c r="M354" s="6" t="s">
        <v>129</v>
      </c>
      <c r="N354" s="8">
        <v>8.3846959480575709</v>
      </c>
      <c r="O354" s="8">
        <v>0</v>
      </c>
      <c r="P354" s="5"/>
    </row>
    <row r="355" spans="1:16" x14ac:dyDescent="0.2">
      <c r="A355" s="6" t="s">
        <v>14</v>
      </c>
      <c r="B355" s="6" t="s">
        <v>196</v>
      </c>
      <c r="C355" s="6" t="s">
        <v>193</v>
      </c>
      <c r="D355" s="6" t="s">
        <v>194</v>
      </c>
      <c r="E355" s="6">
        <v>1999</v>
      </c>
      <c r="F355" s="6">
        <v>0</v>
      </c>
      <c r="G355" s="6">
        <v>3</v>
      </c>
      <c r="H355" s="7">
        <v>37109</v>
      </c>
      <c r="I355" s="6">
        <v>2010</v>
      </c>
      <c r="J355" s="6" t="s">
        <v>861</v>
      </c>
      <c r="K355" s="6"/>
      <c r="L355" s="6" t="s">
        <v>191</v>
      </c>
      <c r="M355" s="6"/>
      <c r="N355" s="8">
        <v>8.9944920170072127</v>
      </c>
      <c r="O355" s="8">
        <v>0</v>
      </c>
      <c r="P355" s="5"/>
    </row>
    <row r="356" spans="1:16" x14ac:dyDescent="0.2">
      <c r="A356" s="6" t="s">
        <v>210</v>
      </c>
      <c r="B356" s="6" t="s">
        <v>128</v>
      </c>
      <c r="C356" s="6" t="s">
        <v>381</v>
      </c>
      <c r="D356" s="6" t="s">
        <v>382</v>
      </c>
      <c r="E356" s="6">
        <v>1999</v>
      </c>
      <c r="F356" s="6">
        <v>0</v>
      </c>
      <c r="G356" s="6">
        <v>6</v>
      </c>
      <c r="H356" s="7">
        <v>36791</v>
      </c>
      <c r="I356" s="6">
        <v>2002</v>
      </c>
      <c r="J356" s="6" t="s">
        <v>894</v>
      </c>
      <c r="K356" s="6" t="s">
        <v>86</v>
      </c>
      <c r="L356" s="6"/>
      <c r="M356" s="6" t="s">
        <v>51</v>
      </c>
      <c r="N356" s="8">
        <v>3.5825519050791441</v>
      </c>
      <c r="O356" s="8">
        <v>0</v>
      </c>
      <c r="P356" s="5"/>
    </row>
    <row r="357" spans="1:16" x14ac:dyDescent="0.2">
      <c r="A357" s="6" t="s">
        <v>210</v>
      </c>
      <c r="B357" s="6" t="s">
        <v>349</v>
      </c>
      <c r="C357" s="6" t="s">
        <v>762</v>
      </c>
      <c r="D357" s="6" t="s">
        <v>763</v>
      </c>
      <c r="E357" s="6">
        <v>1999</v>
      </c>
      <c r="F357" s="6">
        <v>0</v>
      </c>
      <c r="G357" s="6">
        <v>3</v>
      </c>
      <c r="H357" s="7">
        <v>38292</v>
      </c>
      <c r="I357" s="6">
        <v>2009</v>
      </c>
      <c r="J357" s="6" t="s">
        <v>929</v>
      </c>
      <c r="K357" s="6"/>
      <c r="L357" s="6"/>
      <c r="M357" s="6" t="s">
        <v>764</v>
      </c>
      <c r="N357" s="8">
        <v>10</v>
      </c>
      <c r="O357" s="8">
        <f t="shared" ref="O357:O362" si="20">F357*N357</f>
        <v>0</v>
      </c>
      <c r="P357" s="5"/>
    </row>
    <row r="358" spans="1:16" x14ac:dyDescent="0.2">
      <c r="A358" s="6" t="s">
        <v>210</v>
      </c>
      <c r="B358" s="6" t="s">
        <v>196</v>
      </c>
      <c r="C358" s="6" t="s">
        <v>401</v>
      </c>
      <c r="D358" s="6" t="s">
        <v>407</v>
      </c>
      <c r="E358" s="6">
        <v>1999</v>
      </c>
      <c r="F358" s="6">
        <v>0</v>
      </c>
      <c r="G358" s="6">
        <v>3</v>
      </c>
      <c r="H358" s="7">
        <v>37732</v>
      </c>
      <c r="I358" s="6">
        <v>2013</v>
      </c>
      <c r="J358" s="6" t="s">
        <v>899</v>
      </c>
      <c r="K358" s="6" t="s">
        <v>821</v>
      </c>
      <c r="L358" s="6" t="s">
        <v>408</v>
      </c>
      <c r="M358" s="6" t="s">
        <v>401</v>
      </c>
      <c r="N358" s="8">
        <v>18</v>
      </c>
      <c r="O358" s="8">
        <f t="shared" si="20"/>
        <v>0</v>
      </c>
      <c r="P358" s="5"/>
    </row>
    <row r="359" spans="1:16" x14ac:dyDescent="0.2">
      <c r="A359" s="6" t="s">
        <v>210</v>
      </c>
      <c r="B359" s="6" t="s">
        <v>41</v>
      </c>
      <c r="C359" s="6" t="s">
        <v>259</v>
      </c>
      <c r="D359" s="6" t="s">
        <v>260</v>
      </c>
      <c r="E359" s="6">
        <v>1999</v>
      </c>
      <c r="F359" s="6">
        <v>0</v>
      </c>
      <c r="G359" s="6">
        <v>3</v>
      </c>
      <c r="H359" s="7">
        <v>37347</v>
      </c>
      <c r="I359" s="6">
        <v>2005</v>
      </c>
      <c r="J359" s="6" t="s">
        <v>843</v>
      </c>
      <c r="K359" s="6"/>
      <c r="L359" s="6"/>
      <c r="M359" s="6" t="s">
        <v>261</v>
      </c>
      <c r="N359" s="8">
        <v>12</v>
      </c>
      <c r="O359" s="8">
        <f t="shared" si="20"/>
        <v>0</v>
      </c>
      <c r="P359" s="5"/>
    </row>
    <row r="360" spans="1:16" x14ac:dyDescent="0.2">
      <c r="A360" s="6" t="s">
        <v>14</v>
      </c>
      <c r="B360" s="6" t="s">
        <v>61</v>
      </c>
      <c r="C360" s="6" t="s">
        <v>87</v>
      </c>
      <c r="D360" s="6" t="s">
        <v>1058</v>
      </c>
      <c r="E360" s="6">
        <v>1999</v>
      </c>
      <c r="F360" s="6">
        <v>0</v>
      </c>
      <c r="G360" s="6">
        <v>1</v>
      </c>
      <c r="H360" s="7">
        <v>39904</v>
      </c>
      <c r="I360" s="6">
        <v>2010</v>
      </c>
      <c r="J360" s="6" t="s">
        <v>845</v>
      </c>
      <c r="K360" s="6"/>
      <c r="L360" s="6" t="s">
        <v>1059</v>
      </c>
      <c r="M360" s="6" t="s">
        <v>1060</v>
      </c>
      <c r="N360" s="8">
        <v>22</v>
      </c>
      <c r="O360" s="8">
        <f t="shared" si="20"/>
        <v>0</v>
      </c>
    </row>
    <row r="361" spans="1:16" x14ac:dyDescent="0.2">
      <c r="A361" s="6" t="s">
        <v>210</v>
      </c>
      <c r="B361" s="6" t="s">
        <v>196</v>
      </c>
      <c r="C361" s="6" t="s">
        <v>401</v>
      </c>
      <c r="D361" s="6" t="s">
        <v>829</v>
      </c>
      <c r="E361" s="6">
        <v>1999</v>
      </c>
      <c r="F361" s="6">
        <v>0</v>
      </c>
      <c r="G361" s="6">
        <v>6</v>
      </c>
      <c r="H361" s="7">
        <v>38930</v>
      </c>
      <c r="I361" s="6">
        <v>2008</v>
      </c>
      <c r="J361" s="6" t="s">
        <v>905</v>
      </c>
      <c r="K361" s="6"/>
      <c r="L361" s="6" t="s">
        <v>830</v>
      </c>
      <c r="M361" s="6" t="s">
        <v>401</v>
      </c>
      <c r="N361" s="8">
        <v>5.95</v>
      </c>
      <c r="O361" s="8">
        <f t="shared" si="20"/>
        <v>0</v>
      </c>
      <c r="P361" s="5"/>
    </row>
    <row r="362" spans="1:16" x14ac:dyDescent="0.2">
      <c r="A362" s="6" t="s">
        <v>210</v>
      </c>
      <c r="B362" s="6" t="s">
        <v>41</v>
      </c>
      <c r="C362" s="6" t="s">
        <v>280</v>
      </c>
      <c r="D362" s="6" t="s">
        <v>283</v>
      </c>
      <c r="E362" s="6">
        <v>1999</v>
      </c>
      <c r="F362" s="6">
        <v>0</v>
      </c>
      <c r="G362" s="6">
        <v>12</v>
      </c>
      <c r="H362" s="7">
        <v>37154</v>
      </c>
      <c r="I362" s="6">
        <v>2009</v>
      </c>
      <c r="J362" s="6" t="s">
        <v>874</v>
      </c>
      <c r="K362" s="6" t="s">
        <v>1061</v>
      </c>
      <c r="L362" s="6"/>
      <c r="M362" s="6" t="s">
        <v>81</v>
      </c>
      <c r="N362" s="8">
        <v>15.092452706503627</v>
      </c>
      <c r="O362" s="8">
        <f t="shared" si="20"/>
        <v>0</v>
      </c>
      <c r="P362" s="5"/>
    </row>
    <row r="363" spans="1:16" x14ac:dyDescent="0.2">
      <c r="A363" s="6" t="s">
        <v>14</v>
      </c>
      <c r="B363" s="6" t="s">
        <v>15</v>
      </c>
      <c r="C363" s="6" t="s">
        <v>16</v>
      </c>
      <c r="D363" s="6" t="s">
        <v>36</v>
      </c>
      <c r="E363" s="6">
        <v>2000</v>
      </c>
      <c r="F363" s="6">
        <v>0</v>
      </c>
      <c r="G363" s="6">
        <v>3</v>
      </c>
      <c r="H363" s="7">
        <v>37591</v>
      </c>
      <c r="I363" s="6">
        <v>2005</v>
      </c>
      <c r="J363" s="6"/>
      <c r="K363" s="6"/>
      <c r="L363" s="6"/>
      <c r="M363" s="8">
        <v>6.1</v>
      </c>
      <c r="N363" s="8">
        <f t="shared" ref="N363:N373" si="21">F363*M363</f>
        <v>0</v>
      </c>
      <c r="O363" s="9"/>
      <c r="P363" s="5"/>
    </row>
    <row r="364" spans="1:16" x14ac:dyDescent="0.2">
      <c r="A364" s="6" t="s">
        <v>14</v>
      </c>
      <c r="B364" s="6" t="s">
        <v>473</v>
      </c>
      <c r="C364" s="6" t="s">
        <v>477</v>
      </c>
      <c r="D364" s="6" t="s">
        <v>478</v>
      </c>
      <c r="E364" s="6">
        <v>2000</v>
      </c>
      <c r="F364" s="6">
        <v>0</v>
      </c>
      <c r="G364" s="6"/>
      <c r="H364" s="7">
        <v>36805</v>
      </c>
      <c r="I364" s="6">
        <v>2001</v>
      </c>
      <c r="J364" s="6"/>
      <c r="K364" s="6"/>
      <c r="L364" s="6" t="s">
        <v>479</v>
      </c>
      <c r="M364" s="6">
        <v>30</v>
      </c>
      <c r="N364" s="6">
        <f t="shared" si="21"/>
        <v>0</v>
      </c>
      <c r="O364" s="6"/>
      <c r="P364" s="5"/>
    </row>
    <row r="365" spans="1:16" x14ac:dyDescent="0.2">
      <c r="A365" s="6" t="s">
        <v>14</v>
      </c>
      <c r="B365" s="6" t="s">
        <v>100</v>
      </c>
      <c r="C365" s="6" t="s">
        <v>101</v>
      </c>
      <c r="D365" s="6" t="s">
        <v>108</v>
      </c>
      <c r="E365" s="6">
        <v>2000</v>
      </c>
      <c r="F365" s="6">
        <v>0</v>
      </c>
      <c r="G365" s="6">
        <v>6</v>
      </c>
      <c r="H365" s="7">
        <v>36999</v>
      </c>
      <c r="I365" s="6">
        <v>2005</v>
      </c>
      <c r="J365" s="6"/>
      <c r="K365" s="6"/>
      <c r="L365" s="6" t="s">
        <v>106</v>
      </c>
      <c r="M365" s="8">
        <v>5.9455116722590047</v>
      </c>
      <c r="N365" s="8">
        <f t="shared" si="21"/>
        <v>0</v>
      </c>
      <c r="O365" s="9"/>
      <c r="P365" s="5"/>
    </row>
    <row r="366" spans="1:16" x14ac:dyDescent="0.2">
      <c r="A366" s="6" t="s">
        <v>14</v>
      </c>
      <c r="B366" s="6" t="s">
        <v>100</v>
      </c>
      <c r="C366" s="6" t="s">
        <v>101</v>
      </c>
      <c r="D366" s="6" t="s">
        <v>107</v>
      </c>
      <c r="E366" s="6">
        <v>2000</v>
      </c>
      <c r="F366" s="6">
        <v>0</v>
      </c>
      <c r="G366" s="6">
        <v>6</v>
      </c>
      <c r="H366" s="7">
        <v>36999</v>
      </c>
      <c r="I366" s="6">
        <v>2005</v>
      </c>
      <c r="J366" s="6"/>
      <c r="K366" s="6"/>
      <c r="L366" s="6" t="s">
        <v>106</v>
      </c>
      <c r="M366" s="8">
        <v>9.2993900514820336</v>
      </c>
      <c r="N366" s="8">
        <f t="shared" si="21"/>
        <v>0</v>
      </c>
      <c r="O366" s="6"/>
      <c r="P366" s="5"/>
    </row>
    <row r="367" spans="1:16" x14ac:dyDescent="0.2">
      <c r="A367" s="6" t="s">
        <v>14</v>
      </c>
      <c r="B367" s="6" t="s">
        <v>349</v>
      </c>
      <c r="C367" s="6" t="s">
        <v>548</v>
      </c>
      <c r="D367" s="6" t="s">
        <v>549</v>
      </c>
      <c r="E367" s="6">
        <v>2000</v>
      </c>
      <c r="F367" s="6">
        <v>0</v>
      </c>
      <c r="G367" s="6"/>
      <c r="H367" s="7">
        <v>37036</v>
      </c>
      <c r="I367" s="6">
        <v>2001</v>
      </c>
      <c r="J367" s="6"/>
      <c r="K367" s="6"/>
      <c r="L367" s="6" t="s">
        <v>353</v>
      </c>
      <c r="M367" s="6">
        <v>30</v>
      </c>
      <c r="N367" s="6">
        <f t="shared" si="21"/>
        <v>0</v>
      </c>
      <c r="O367" s="6"/>
    </row>
    <row r="368" spans="1:16" x14ac:dyDescent="0.2">
      <c r="A368" s="6" t="s">
        <v>14</v>
      </c>
      <c r="B368" s="6" t="s">
        <v>128</v>
      </c>
      <c r="C368" s="6" t="s">
        <v>182</v>
      </c>
      <c r="D368" s="6" t="s">
        <v>180</v>
      </c>
      <c r="E368" s="6">
        <v>2000</v>
      </c>
      <c r="F368" s="6">
        <v>0</v>
      </c>
      <c r="G368" s="6">
        <v>12</v>
      </c>
      <c r="H368" s="7">
        <v>37144</v>
      </c>
      <c r="I368" s="6">
        <v>2002</v>
      </c>
      <c r="J368" s="6"/>
      <c r="K368" s="6"/>
      <c r="L368" s="6" t="s">
        <v>181</v>
      </c>
      <c r="M368" s="8">
        <v>5.0308175688345429</v>
      </c>
      <c r="N368" s="8">
        <f t="shared" si="21"/>
        <v>0</v>
      </c>
      <c r="O368" s="6"/>
      <c r="P368" s="5"/>
    </row>
    <row r="369" spans="1:16" x14ac:dyDescent="0.2">
      <c r="A369" s="6" t="s">
        <v>14</v>
      </c>
      <c r="B369" s="6" t="s">
        <v>128</v>
      </c>
      <c r="C369" s="6" t="s">
        <v>577</v>
      </c>
      <c r="D369" s="6" t="s">
        <v>180</v>
      </c>
      <c r="E369" s="6">
        <v>2000</v>
      </c>
      <c r="F369" s="6">
        <v>0</v>
      </c>
      <c r="G369" s="6">
        <v>6</v>
      </c>
      <c r="H369" s="7">
        <v>37144</v>
      </c>
      <c r="I369" s="6">
        <v>2002</v>
      </c>
      <c r="J369" s="6"/>
      <c r="K369" s="6"/>
      <c r="L369" s="6" t="s">
        <v>181</v>
      </c>
      <c r="M369" s="8">
        <v>3.9636744481726698</v>
      </c>
      <c r="N369" s="8">
        <f t="shared" si="21"/>
        <v>0</v>
      </c>
      <c r="O369" s="6"/>
    </row>
    <row r="370" spans="1:16" x14ac:dyDescent="0.2">
      <c r="A370" s="6" t="s">
        <v>14</v>
      </c>
      <c r="B370" s="6" t="s">
        <v>188</v>
      </c>
      <c r="C370" s="6" t="s">
        <v>597</v>
      </c>
      <c r="D370" s="6" t="s">
        <v>598</v>
      </c>
      <c r="E370" s="6">
        <v>2000</v>
      </c>
      <c r="F370" s="6">
        <v>0</v>
      </c>
      <c r="G370" s="6">
        <v>1</v>
      </c>
      <c r="H370" s="7">
        <v>37196</v>
      </c>
      <c r="I370" s="6">
        <v>2010</v>
      </c>
      <c r="J370" s="6"/>
      <c r="K370" s="6"/>
      <c r="L370" s="6" t="s">
        <v>258</v>
      </c>
      <c r="M370" s="8">
        <v>8.9944920170072127</v>
      </c>
      <c r="N370" s="8">
        <f t="shared" si="21"/>
        <v>0</v>
      </c>
      <c r="O370" s="6"/>
      <c r="P370" s="5"/>
    </row>
    <row r="371" spans="1:16" ht="12" customHeight="1" x14ac:dyDescent="0.2">
      <c r="A371" s="6" t="s">
        <v>14</v>
      </c>
      <c r="B371" s="6" t="s">
        <v>196</v>
      </c>
      <c r="C371" s="6" t="s">
        <v>195</v>
      </c>
      <c r="D371" s="6" t="s">
        <v>194</v>
      </c>
      <c r="E371" s="6">
        <v>2000</v>
      </c>
      <c r="F371" s="6">
        <v>0</v>
      </c>
      <c r="G371" s="6">
        <v>3</v>
      </c>
      <c r="H371" s="7">
        <v>37109</v>
      </c>
      <c r="I371" s="6">
        <v>2003</v>
      </c>
      <c r="J371" s="6"/>
      <c r="K371" s="6"/>
      <c r="L371" s="6" t="s">
        <v>191</v>
      </c>
      <c r="M371" s="8">
        <v>6.402858723971236</v>
      </c>
      <c r="N371" s="8">
        <f t="shared" si="21"/>
        <v>0</v>
      </c>
      <c r="O371" s="6"/>
    </row>
    <row r="372" spans="1:16" x14ac:dyDescent="0.2">
      <c r="A372" s="6" t="s">
        <v>206</v>
      </c>
      <c r="B372" s="6" t="s">
        <v>394</v>
      </c>
      <c r="C372" s="6" t="s">
        <v>189</v>
      </c>
      <c r="D372" s="6" t="s">
        <v>615</v>
      </c>
      <c r="E372" s="6">
        <v>2000</v>
      </c>
      <c r="F372" s="6">
        <v>0</v>
      </c>
      <c r="G372" s="6">
        <v>3</v>
      </c>
      <c r="H372" s="7">
        <v>37109</v>
      </c>
      <c r="I372" s="6">
        <v>2003</v>
      </c>
      <c r="J372" s="6"/>
      <c r="K372" s="6"/>
      <c r="L372" s="6" t="s">
        <v>191</v>
      </c>
      <c r="M372" s="8">
        <v>3.8112254309352593</v>
      </c>
      <c r="N372" s="8">
        <f t="shared" si="21"/>
        <v>0</v>
      </c>
      <c r="O372" s="9"/>
      <c r="P372" s="5"/>
    </row>
    <row r="373" spans="1:16" x14ac:dyDescent="0.2">
      <c r="A373" s="6" t="s">
        <v>210</v>
      </c>
      <c r="B373" s="6" t="s">
        <v>15</v>
      </c>
      <c r="C373" s="6" t="s">
        <v>211</v>
      </c>
      <c r="D373" s="6" t="s">
        <v>25</v>
      </c>
      <c r="E373" s="6">
        <v>2000</v>
      </c>
      <c r="F373" s="6">
        <v>0</v>
      </c>
      <c r="G373" s="6">
        <v>3</v>
      </c>
      <c r="H373" s="7">
        <v>37591</v>
      </c>
      <c r="I373" s="6">
        <v>2005</v>
      </c>
      <c r="J373" s="6"/>
      <c r="K373" s="6"/>
      <c r="L373" s="6"/>
      <c r="M373" s="8">
        <v>5.2</v>
      </c>
      <c r="N373" s="8">
        <f t="shared" si="21"/>
        <v>0</v>
      </c>
      <c r="O373" s="9"/>
    </row>
    <row r="374" spans="1:16" x14ac:dyDescent="0.2">
      <c r="A374" s="6" t="s">
        <v>210</v>
      </c>
      <c r="B374" s="6" t="s">
        <v>349</v>
      </c>
      <c r="C374" s="6" t="s">
        <v>720</v>
      </c>
      <c r="D374" s="6" t="s">
        <v>721</v>
      </c>
      <c r="E374" s="6">
        <v>2000</v>
      </c>
      <c r="F374" s="6">
        <v>0</v>
      </c>
      <c r="G374" s="6">
        <v>2</v>
      </c>
      <c r="H374" s="7">
        <v>37036</v>
      </c>
      <c r="I374" s="6">
        <v>2004</v>
      </c>
      <c r="J374" s="6" t="s">
        <v>722</v>
      </c>
      <c r="K374" s="6"/>
      <c r="L374" s="6" t="s">
        <v>353</v>
      </c>
      <c r="M374" s="8">
        <v>4.5734705171223116</v>
      </c>
      <c r="N374" s="8">
        <v>0</v>
      </c>
      <c r="O374" s="9"/>
      <c r="P374" s="5"/>
    </row>
    <row r="375" spans="1:16" x14ac:dyDescent="0.2">
      <c r="A375" s="6" t="s">
        <v>14</v>
      </c>
      <c r="B375" s="6" t="s">
        <v>128</v>
      </c>
      <c r="C375" s="6" t="s">
        <v>141</v>
      </c>
      <c r="D375" s="6" t="s">
        <v>144</v>
      </c>
      <c r="E375" s="6">
        <v>2000</v>
      </c>
      <c r="F375" s="6">
        <v>0</v>
      </c>
      <c r="G375" s="6">
        <v>1</v>
      </c>
      <c r="H375" s="7">
        <v>37165</v>
      </c>
      <c r="I375" s="6">
        <v>2005</v>
      </c>
      <c r="J375" s="6" t="s">
        <v>856</v>
      </c>
      <c r="K375" s="6" t="s">
        <v>145</v>
      </c>
      <c r="L375" s="6" t="s">
        <v>146</v>
      </c>
      <c r="M375" s="6" t="s">
        <v>129</v>
      </c>
      <c r="N375" s="8">
        <v>6.0979606894964151</v>
      </c>
      <c r="O375" s="8">
        <f>F375*N375</f>
        <v>0</v>
      </c>
      <c r="P375" s="5"/>
    </row>
    <row r="376" spans="1:16" x14ac:dyDescent="0.2">
      <c r="A376" s="6" t="s">
        <v>14</v>
      </c>
      <c r="B376" s="6" t="s">
        <v>128</v>
      </c>
      <c r="C376" s="6" t="s">
        <v>137</v>
      </c>
      <c r="D376" s="6" t="s">
        <v>138</v>
      </c>
      <c r="E376" s="6">
        <v>2000</v>
      </c>
      <c r="F376" s="6">
        <v>0</v>
      </c>
      <c r="G376" s="6">
        <v>3</v>
      </c>
      <c r="H376" s="7">
        <v>37165</v>
      </c>
      <c r="I376" s="6">
        <v>2006</v>
      </c>
      <c r="J376" s="6" t="s">
        <v>855</v>
      </c>
      <c r="K376" s="6"/>
      <c r="L376" s="6"/>
      <c r="M376" s="6" t="s">
        <v>129</v>
      </c>
      <c r="N376" s="8">
        <v>4.1161234654100802</v>
      </c>
      <c r="O376" s="8">
        <f>F376*N376</f>
        <v>0</v>
      </c>
      <c r="P376" s="5"/>
    </row>
    <row r="377" spans="1:16" x14ac:dyDescent="0.2">
      <c r="A377" s="6" t="s">
        <v>210</v>
      </c>
      <c r="B377" s="6" t="s">
        <v>196</v>
      </c>
      <c r="C377" s="6" t="s">
        <v>401</v>
      </c>
      <c r="D377" s="6" t="s">
        <v>409</v>
      </c>
      <c r="E377" s="6">
        <v>2000</v>
      </c>
      <c r="F377" s="6">
        <v>0</v>
      </c>
      <c r="G377" s="6">
        <v>6</v>
      </c>
      <c r="H377" s="7">
        <v>37732</v>
      </c>
      <c r="I377" s="6">
        <v>2008</v>
      </c>
      <c r="J377" s="6" t="s">
        <v>901</v>
      </c>
      <c r="K377" s="6"/>
      <c r="L377" s="6"/>
      <c r="M377" s="6" t="s">
        <v>401</v>
      </c>
      <c r="N377" s="8">
        <v>4.88</v>
      </c>
      <c r="O377" s="8">
        <f>F377*N377</f>
        <v>0</v>
      </c>
      <c r="P377" s="5"/>
    </row>
    <row r="378" spans="1:16" x14ac:dyDescent="0.2">
      <c r="A378" s="6" t="s">
        <v>210</v>
      </c>
      <c r="B378" s="6" t="s">
        <v>41</v>
      </c>
      <c r="C378" s="6" t="s">
        <v>237</v>
      </c>
      <c r="D378" s="6" t="s">
        <v>238</v>
      </c>
      <c r="E378" s="6">
        <v>2000</v>
      </c>
      <c r="F378" s="6">
        <v>0</v>
      </c>
      <c r="G378" s="6">
        <v>3</v>
      </c>
      <c r="H378" s="7">
        <v>37347</v>
      </c>
      <c r="I378" s="6">
        <v>2015</v>
      </c>
      <c r="J378" s="6" t="s">
        <v>866</v>
      </c>
      <c r="K378" s="6"/>
      <c r="L378" s="6"/>
      <c r="M378" s="6" t="s">
        <v>239</v>
      </c>
      <c r="N378" s="8">
        <v>15</v>
      </c>
      <c r="O378" s="8">
        <v>0</v>
      </c>
      <c r="P378" s="5"/>
    </row>
    <row r="379" spans="1:16" x14ac:dyDescent="0.2">
      <c r="A379" s="6" t="s">
        <v>210</v>
      </c>
      <c r="B379" s="6" t="s">
        <v>61</v>
      </c>
      <c r="C379" s="6" t="s">
        <v>61</v>
      </c>
      <c r="D379" s="6" t="s">
        <v>742</v>
      </c>
      <c r="E379" s="6">
        <v>2000</v>
      </c>
      <c r="F379" s="6">
        <v>0</v>
      </c>
      <c r="G379" s="6">
        <v>3</v>
      </c>
      <c r="H379" s="7">
        <v>38200</v>
      </c>
      <c r="I379" s="6">
        <v>2008</v>
      </c>
      <c r="J379" s="6" t="s">
        <v>885</v>
      </c>
      <c r="K379" s="6" t="s">
        <v>807</v>
      </c>
      <c r="L379" s="6"/>
      <c r="M379" s="6"/>
      <c r="N379" s="8">
        <v>6.45</v>
      </c>
      <c r="O379" s="8">
        <v>0</v>
      </c>
      <c r="P379" s="5"/>
    </row>
    <row r="380" spans="1:16" x14ac:dyDescent="0.2">
      <c r="A380" s="6" t="s">
        <v>14</v>
      </c>
      <c r="B380" s="6" t="s">
        <v>61</v>
      </c>
      <c r="C380" s="6" t="s">
        <v>65</v>
      </c>
      <c r="D380" s="6" t="s">
        <v>67</v>
      </c>
      <c r="E380" s="6">
        <v>2000</v>
      </c>
      <c r="F380" s="6">
        <v>0</v>
      </c>
      <c r="G380" s="6">
        <v>6</v>
      </c>
      <c r="H380" s="7">
        <v>37926</v>
      </c>
      <c r="I380" s="6">
        <v>2010</v>
      </c>
      <c r="J380" s="6" t="s">
        <v>841</v>
      </c>
      <c r="K380" s="6" t="s">
        <v>21</v>
      </c>
      <c r="L380" s="6" t="s">
        <v>68</v>
      </c>
      <c r="M380" s="6" t="s">
        <v>65</v>
      </c>
      <c r="N380" s="8">
        <v>10.6</v>
      </c>
      <c r="O380" s="8">
        <f t="shared" ref="O380:O393" si="22">F380*N380</f>
        <v>0</v>
      </c>
      <c r="P380" s="5"/>
    </row>
    <row r="381" spans="1:16" x14ac:dyDescent="0.2">
      <c r="A381" s="6" t="s">
        <v>210</v>
      </c>
      <c r="B381" s="6" t="s">
        <v>128</v>
      </c>
      <c r="C381" s="6" t="s">
        <v>381</v>
      </c>
      <c r="D381" s="6" t="s">
        <v>383</v>
      </c>
      <c r="E381" s="6">
        <v>2000</v>
      </c>
      <c r="F381" s="6">
        <v>0</v>
      </c>
      <c r="G381" s="6">
        <v>3</v>
      </c>
      <c r="H381" s="7">
        <v>37156</v>
      </c>
      <c r="I381" s="6">
        <v>2003</v>
      </c>
      <c r="J381" s="6" t="s">
        <v>893</v>
      </c>
      <c r="K381" s="6"/>
      <c r="L381" s="6"/>
      <c r="M381" s="6" t="s">
        <v>81</v>
      </c>
      <c r="N381" s="8">
        <v>3.201429361985618</v>
      </c>
      <c r="O381" s="8">
        <f t="shared" si="22"/>
        <v>0</v>
      </c>
      <c r="P381" s="5"/>
    </row>
    <row r="382" spans="1:16" x14ac:dyDescent="0.2">
      <c r="A382" s="6" t="s">
        <v>14</v>
      </c>
      <c r="B382" s="6" t="s">
        <v>15</v>
      </c>
      <c r="C382" s="6" t="s">
        <v>18</v>
      </c>
      <c r="D382" s="6" t="s">
        <v>22</v>
      </c>
      <c r="E382" s="6">
        <v>2000</v>
      </c>
      <c r="F382" s="6">
        <v>0</v>
      </c>
      <c r="G382" s="6">
        <v>3</v>
      </c>
      <c r="H382" s="7"/>
      <c r="I382" s="6">
        <v>2010</v>
      </c>
      <c r="J382" s="6" t="s">
        <v>833</v>
      </c>
      <c r="K382" s="6"/>
      <c r="L382" s="6" t="s">
        <v>23</v>
      </c>
      <c r="M382" s="6"/>
      <c r="N382" s="8">
        <v>9.15</v>
      </c>
      <c r="O382" s="8">
        <f t="shared" si="22"/>
        <v>0</v>
      </c>
      <c r="P382" s="5"/>
    </row>
    <row r="383" spans="1:16" x14ac:dyDescent="0.2">
      <c r="A383" s="6" t="s">
        <v>210</v>
      </c>
      <c r="B383" s="6" t="s">
        <v>41</v>
      </c>
      <c r="C383" s="6" t="s">
        <v>42</v>
      </c>
      <c r="D383" s="6" t="s">
        <v>805</v>
      </c>
      <c r="E383" s="6">
        <v>2000</v>
      </c>
      <c r="F383" s="6">
        <v>0</v>
      </c>
      <c r="G383" s="6">
        <v>3</v>
      </c>
      <c r="H383" s="7">
        <v>38657</v>
      </c>
      <c r="I383" s="6">
        <v>2015</v>
      </c>
      <c r="J383" s="6" t="s">
        <v>867</v>
      </c>
      <c r="K383" s="6"/>
      <c r="L383" s="6"/>
      <c r="M383" s="6" t="s">
        <v>166</v>
      </c>
      <c r="N383" s="8">
        <v>11.8</v>
      </c>
      <c r="O383" s="8">
        <f t="shared" si="22"/>
        <v>0</v>
      </c>
      <c r="P383" s="5"/>
    </row>
    <row r="384" spans="1:16" x14ac:dyDescent="0.2">
      <c r="A384" s="6" t="s">
        <v>210</v>
      </c>
      <c r="B384" s="6" t="s">
        <v>349</v>
      </c>
      <c r="C384" s="6" t="s">
        <v>350</v>
      </c>
      <c r="D384" s="6" t="s">
        <v>351</v>
      </c>
      <c r="E384" s="6">
        <v>2000</v>
      </c>
      <c r="F384" s="6">
        <v>0</v>
      </c>
      <c r="G384" s="6">
        <v>2</v>
      </c>
      <c r="H384" s="7">
        <v>37036</v>
      </c>
      <c r="I384" s="6">
        <v>2004</v>
      </c>
      <c r="J384" s="6" t="s">
        <v>929</v>
      </c>
      <c r="K384" s="6" t="s">
        <v>352</v>
      </c>
      <c r="L384" s="6"/>
      <c r="M384" s="6" t="s">
        <v>353</v>
      </c>
      <c r="N384" s="8">
        <v>4.5734705171223116</v>
      </c>
      <c r="O384" s="8">
        <f t="shared" si="22"/>
        <v>0</v>
      </c>
      <c r="P384" s="5"/>
    </row>
    <row r="385" spans="1:16" x14ac:dyDescent="0.2">
      <c r="A385" s="6" t="s">
        <v>14</v>
      </c>
      <c r="B385" s="6" t="s">
        <v>128</v>
      </c>
      <c r="C385" s="6" t="s">
        <v>147</v>
      </c>
      <c r="D385" s="6" t="s">
        <v>130</v>
      </c>
      <c r="E385" s="6">
        <v>2000</v>
      </c>
      <c r="F385" s="6">
        <v>0</v>
      </c>
      <c r="G385" s="6">
        <v>3</v>
      </c>
      <c r="H385" s="7">
        <v>37165</v>
      </c>
      <c r="I385" s="6">
        <v>2001</v>
      </c>
      <c r="J385" s="6" t="s">
        <v>855</v>
      </c>
      <c r="K385" s="6"/>
      <c r="L385" s="6" t="s">
        <v>148</v>
      </c>
      <c r="M385" s="6" t="s">
        <v>129</v>
      </c>
      <c r="N385" s="8">
        <v>5.4881646205467733</v>
      </c>
      <c r="O385" s="8">
        <f t="shared" si="22"/>
        <v>0</v>
      </c>
    </row>
    <row r="386" spans="1:16" x14ac:dyDescent="0.2">
      <c r="A386" s="6" t="s">
        <v>14</v>
      </c>
      <c r="B386" s="6" t="s">
        <v>61</v>
      </c>
      <c r="C386" s="6" t="s">
        <v>65</v>
      </c>
      <c r="D386" s="6" t="s">
        <v>67</v>
      </c>
      <c r="E386" s="6">
        <v>2000</v>
      </c>
      <c r="F386" s="6">
        <v>0</v>
      </c>
      <c r="G386" s="6">
        <v>12</v>
      </c>
      <c r="H386" s="7">
        <v>38991</v>
      </c>
      <c r="I386" s="6">
        <v>2010</v>
      </c>
      <c r="J386" s="6" t="s">
        <v>841</v>
      </c>
      <c r="K386" s="6" t="s">
        <v>982</v>
      </c>
      <c r="L386" s="6" t="s">
        <v>68</v>
      </c>
      <c r="M386" s="6" t="s">
        <v>65</v>
      </c>
      <c r="N386" s="8">
        <v>9</v>
      </c>
      <c r="O386" s="8">
        <f t="shared" si="22"/>
        <v>0</v>
      </c>
    </row>
    <row r="387" spans="1:16" x14ac:dyDescent="0.2">
      <c r="A387" s="6" t="s">
        <v>14</v>
      </c>
      <c r="B387" s="6" t="s">
        <v>128</v>
      </c>
      <c r="C387" s="6" t="s">
        <v>139</v>
      </c>
      <c r="D387" s="6" t="s">
        <v>138</v>
      </c>
      <c r="E387" s="6">
        <v>2000</v>
      </c>
      <c r="F387" s="6">
        <v>0</v>
      </c>
      <c r="G387" s="6">
        <v>3</v>
      </c>
      <c r="H387" s="7">
        <v>37165</v>
      </c>
      <c r="I387" s="6">
        <v>2011</v>
      </c>
      <c r="J387" s="6" t="s">
        <v>855</v>
      </c>
      <c r="K387" s="6"/>
      <c r="L387" s="6" t="s">
        <v>140</v>
      </c>
      <c r="M387" s="6" t="s">
        <v>129</v>
      </c>
      <c r="N387" s="8">
        <v>10.976329241093547</v>
      </c>
      <c r="O387" s="8">
        <f t="shared" si="22"/>
        <v>0</v>
      </c>
    </row>
    <row r="388" spans="1:16" x14ac:dyDescent="0.2">
      <c r="A388" s="6" t="s">
        <v>14</v>
      </c>
      <c r="B388" s="6" t="s">
        <v>61</v>
      </c>
      <c r="C388" s="6" t="s">
        <v>322</v>
      </c>
      <c r="D388" s="6" t="s">
        <v>733</v>
      </c>
      <c r="E388" s="6">
        <v>2000</v>
      </c>
      <c r="F388" s="6">
        <v>0</v>
      </c>
      <c r="G388" s="6">
        <v>12</v>
      </c>
      <c r="H388" s="7">
        <v>38150</v>
      </c>
      <c r="I388" s="6">
        <v>2008</v>
      </c>
      <c r="J388" s="6" t="s">
        <v>847</v>
      </c>
      <c r="K388" s="6"/>
      <c r="L388" s="6" t="s">
        <v>795</v>
      </c>
      <c r="M388" s="6" t="s">
        <v>734</v>
      </c>
      <c r="N388" s="8">
        <v>10</v>
      </c>
      <c r="O388" s="8">
        <f t="shared" si="22"/>
        <v>0</v>
      </c>
    </row>
    <row r="389" spans="1:16" x14ac:dyDescent="0.2">
      <c r="A389" s="6" t="s">
        <v>210</v>
      </c>
      <c r="B389" s="6" t="s">
        <v>128</v>
      </c>
      <c r="C389" s="6" t="s">
        <v>376</v>
      </c>
      <c r="D389" s="6" t="s">
        <v>144</v>
      </c>
      <c r="E389" s="6">
        <v>2000</v>
      </c>
      <c r="F389" s="6">
        <v>0</v>
      </c>
      <c r="G389" s="6">
        <v>6</v>
      </c>
      <c r="H389" s="7">
        <v>37165</v>
      </c>
      <c r="I389" s="6">
        <v>2006</v>
      </c>
      <c r="J389" s="6" t="s">
        <v>891</v>
      </c>
      <c r="K389" s="6"/>
      <c r="L389" s="6" t="s">
        <v>377</v>
      </c>
      <c r="M389" s="6" t="s">
        <v>129</v>
      </c>
      <c r="N389" s="8">
        <v>6.0979606894964151</v>
      </c>
      <c r="O389" s="8">
        <f t="shared" si="22"/>
        <v>0</v>
      </c>
    </row>
    <row r="390" spans="1:16" x14ac:dyDescent="0.2">
      <c r="A390" s="6" t="s">
        <v>210</v>
      </c>
      <c r="B390" s="6" t="s">
        <v>128</v>
      </c>
      <c r="C390" s="6" t="s">
        <v>384</v>
      </c>
      <c r="D390" s="6" t="s">
        <v>173</v>
      </c>
      <c r="E390" s="6">
        <v>2000</v>
      </c>
      <c r="F390" s="6">
        <v>0</v>
      </c>
      <c r="G390" s="6">
        <v>3</v>
      </c>
      <c r="H390" s="7">
        <v>37846</v>
      </c>
      <c r="I390" s="6">
        <v>2010</v>
      </c>
      <c r="J390" s="6" t="s">
        <v>898</v>
      </c>
      <c r="K390" s="6"/>
      <c r="L390" s="6" t="s">
        <v>386</v>
      </c>
      <c r="M390" s="6"/>
      <c r="N390" s="8">
        <v>8.9</v>
      </c>
      <c r="O390" s="8">
        <f t="shared" si="22"/>
        <v>0</v>
      </c>
    </row>
    <row r="391" spans="1:16" x14ac:dyDescent="0.2">
      <c r="A391" s="6" t="s">
        <v>210</v>
      </c>
      <c r="B391" s="6" t="s">
        <v>41</v>
      </c>
      <c r="C391" s="6" t="s">
        <v>239</v>
      </c>
      <c r="D391" s="6" t="s">
        <v>242</v>
      </c>
      <c r="E391" s="6">
        <v>2000</v>
      </c>
      <c r="F391" s="6">
        <v>0</v>
      </c>
      <c r="G391" s="6">
        <v>3</v>
      </c>
      <c r="H391" s="7">
        <v>37347</v>
      </c>
      <c r="I391" s="6">
        <v>2010</v>
      </c>
      <c r="J391" s="6" t="s">
        <v>866</v>
      </c>
      <c r="K391" s="6" t="s">
        <v>1091</v>
      </c>
      <c r="L391" s="6"/>
      <c r="M391" s="6" t="s">
        <v>239</v>
      </c>
      <c r="N391" s="8">
        <v>10</v>
      </c>
      <c r="O391" s="8">
        <f t="shared" si="22"/>
        <v>0</v>
      </c>
    </row>
    <row r="392" spans="1:16" x14ac:dyDescent="0.2">
      <c r="A392" s="6" t="s">
        <v>210</v>
      </c>
      <c r="B392" s="6" t="s">
        <v>41</v>
      </c>
      <c r="C392" s="6" t="s">
        <v>234</v>
      </c>
      <c r="D392" s="6" t="s">
        <v>824</v>
      </c>
      <c r="E392" s="6">
        <v>2000</v>
      </c>
      <c r="F392" s="6">
        <v>0</v>
      </c>
      <c r="G392" s="6">
        <v>1</v>
      </c>
      <c r="H392" s="7">
        <v>38869</v>
      </c>
      <c r="I392" s="6">
        <v>2010</v>
      </c>
      <c r="J392" s="6" t="s">
        <v>865</v>
      </c>
      <c r="K392" s="6"/>
      <c r="L392" s="6" t="s">
        <v>517</v>
      </c>
      <c r="M392" s="6" t="s">
        <v>825</v>
      </c>
      <c r="N392" s="8">
        <v>15</v>
      </c>
      <c r="O392" s="8">
        <f t="shared" si="22"/>
        <v>0</v>
      </c>
      <c r="P392" s="5"/>
    </row>
    <row r="393" spans="1:16" x14ac:dyDescent="0.2">
      <c r="A393" s="6" t="s">
        <v>210</v>
      </c>
      <c r="B393" s="6" t="s">
        <v>128</v>
      </c>
      <c r="C393" s="6" t="s">
        <v>174</v>
      </c>
      <c r="D393" s="6" t="s">
        <v>725</v>
      </c>
      <c r="E393" s="6">
        <v>2000</v>
      </c>
      <c r="F393" s="6">
        <v>0</v>
      </c>
      <c r="G393" s="6">
        <v>1</v>
      </c>
      <c r="H393" s="7">
        <v>38018</v>
      </c>
      <c r="I393" s="6">
        <v>2006</v>
      </c>
      <c r="J393" s="6" t="s">
        <v>895</v>
      </c>
      <c r="K393" s="6"/>
      <c r="L393" s="6" t="s">
        <v>517</v>
      </c>
      <c r="M393" s="6" t="s">
        <v>726</v>
      </c>
      <c r="N393" s="8">
        <v>10</v>
      </c>
      <c r="O393" s="8">
        <f t="shared" si="22"/>
        <v>0</v>
      </c>
    </row>
    <row r="394" spans="1:16" x14ac:dyDescent="0.2">
      <c r="A394" s="6" t="s">
        <v>14</v>
      </c>
      <c r="B394" s="6" t="s">
        <v>15</v>
      </c>
      <c r="C394" s="6" t="s">
        <v>16</v>
      </c>
      <c r="D394" s="6" t="s">
        <v>17</v>
      </c>
      <c r="E394" s="6">
        <v>2001</v>
      </c>
      <c r="F394" s="6">
        <v>0</v>
      </c>
      <c r="G394" s="6">
        <v>3</v>
      </c>
      <c r="H394" s="7">
        <v>37591</v>
      </c>
      <c r="I394" s="6">
        <v>2005</v>
      </c>
      <c r="J394" s="6"/>
      <c r="K394" s="6"/>
      <c r="L394" s="6"/>
      <c r="M394" s="8">
        <v>5.0999999999999996</v>
      </c>
      <c r="N394" s="8">
        <f t="shared" ref="N394:N403" si="23">F394*M394</f>
        <v>0</v>
      </c>
      <c r="O394" s="9"/>
      <c r="P394" s="5"/>
    </row>
    <row r="395" spans="1:16" x14ac:dyDescent="0.2">
      <c r="A395" s="6" t="s">
        <v>14</v>
      </c>
      <c r="B395" s="6" t="s">
        <v>15</v>
      </c>
      <c r="C395" s="6" t="s">
        <v>24</v>
      </c>
      <c r="D395" s="6" t="s">
        <v>25</v>
      </c>
      <c r="E395" s="6">
        <v>2001</v>
      </c>
      <c r="F395" s="6">
        <v>0</v>
      </c>
      <c r="G395" s="6">
        <v>3</v>
      </c>
      <c r="H395" s="7">
        <v>37591</v>
      </c>
      <c r="I395" s="6">
        <v>2007</v>
      </c>
      <c r="J395" s="6"/>
      <c r="K395" s="6"/>
      <c r="L395" s="6"/>
      <c r="M395" s="8">
        <v>5.5</v>
      </c>
      <c r="N395" s="8">
        <f t="shared" si="23"/>
        <v>0</v>
      </c>
      <c r="O395" s="9"/>
      <c r="P395" s="5"/>
    </row>
    <row r="396" spans="1:16" x14ac:dyDescent="0.2">
      <c r="A396" s="6" t="s">
        <v>14</v>
      </c>
      <c r="B396" s="6" t="s">
        <v>15</v>
      </c>
      <c r="C396" s="6" t="s">
        <v>26</v>
      </c>
      <c r="D396" s="6" t="s">
        <v>22</v>
      </c>
      <c r="E396" s="6">
        <v>2001</v>
      </c>
      <c r="F396" s="6">
        <v>0</v>
      </c>
      <c r="G396" s="6">
        <v>6</v>
      </c>
      <c r="H396" s="7"/>
      <c r="I396" s="6">
        <v>2005</v>
      </c>
      <c r="J396" s="6"/>
      <c r="K396" s="6"/>
      <c r="L396" s="6"/>
      <c r="M396" s="8">
        <v>4.2699999999999996</v>
      </c>
      <c r="N396" s="8">
        <f t="shared" si="23"/>
        <v>0</v>
      </c>
      <c r="O396" s="6"/>
      <c r="P396" s="5"/>
    </row>
    <row r="397" spans="1:16" x14ac:dyDescent="0.2">
      <c r="A397" s="6" t="s">
        <v>14</v>
      </c>
      <c r="B397" s="6" t="s">
        <v>15</v>
      </c>
      <c r="C397" s="6" t="s">
        <v>27</v>
      </c>
      <c r="D397" s="6" t="s">
        <v>33</v>
      </c>
      <c r="E397" s="6">
        <v>2001</v>
      </c>
      <c r="F397" s="6">
        <v>0</v>
      </c>
      <c r="G397" s="6">
        <v>6</v>
      </c>
      <c r="H397" s="7">
        <v>37591</v>
      </c>
      <c r="I397" s="6">
        <v>2008</v>
      </c>
      <c r="J397" s="6"/>
      <c r="K397" s="6"/>
      <c r="L397" s="6"/>
      <c r="M397" s="8">
        <v>4</v>
      </c>
      <c r="N397" s="8">
        <f t="shared" si="23"/>
        <v>0</v>
      </c>
      <c r="O397" s="6"/>
      <c r="P397" s="5"/>
    </row>
    <row r="398" spans="1:16" x14ac:dyDescent="0.2">
      <c r="A398" s="6" t="s">
        <v>14</v>
      </c>
      <c r="B398" s="6" t="s">
        <v>15</v>
      </c>
      <c r="C398" s="6" t="s">
        <v>35</v>
      </c>
      <c r="D398" s="6" t="s">
        <v>25</v>
      </c>
      <c r="E398" s="6">
        <v>2001</v>
      </c>
      <c r="F398" s="6">
        <v>0</v>
      </c>
      <c r="G398" s="6">
        <v>6</v>
      </c>
      <c r="H398" s="7">
        <v>37591</v>
      </c>
      <c r="I398" s="6">
        <v>2005</v>
      </c>
      <c r="J398" s="6"/>
      <c r="K398" s="6"/>
      <c r="L398" s="6"/>
      <c r="M398" s="8">
        <v>4.3</v>
      </c>
      <c r="N398" s="8">
        <f t="shared" si="23"/>
        <v>0</v>
      </c>
      <c r="O398" s="6"/>
    </row>
    <row r="399" spans="1:16" x14ac:dyDescent="0.2">
      <c r="A399" s="6" t="s">
        <v>14</v>
      </c>
      <c r="B399" s="6" t="s">
        <v>61</v>
      </c>
      <c r="C399" s="6" t="s">
        <v>62</v>
      </c>
      <c r="D399" s="6" t="s">
        <v>63</v>
      </c>
      <c r="E399" s="6">
        <v>2001</v>
      </c>
      <c r="F399" s="6">
        <v>0</v>
      </c>
      <c r="G399" s="6">
        <v>6</v>
      </c>
      <c r="H399" s="7">
        <v>37509</v>
      </c>
      <c r="I399" s="6">
        <v>2003</v>
      </c>
      <c r="J399" s="6" t="s">
        <v>64</v>
      </c>
      <c r="K399" s="6"/>
      <c r="L399" s="6" t="s">
        <v>60</v>
      </c>
      <c r="M399" s="8">
        <v>4.2</v>
      </c>
      <c r="N399" s="8">
        <f t="shared" si="23"/>
        <v>0</v>
      </c>
      <c r="O399" s="6"/>
      <c r="P399" s="5"/>
    </row>
    <row r="400" spans="1:16" x14ac:dyDescent="0.2">
      <c r="A400" s="6" t="s">
        <v>14</v>
      </c>
      <c r="B400" s="6" t="s">
        <v>61</v>
      </c>
      <c r="C400" s="6" t="s">
        <v>65</v>
      </c>
      <c r="D400" s="6" t="s">
        <v>66</v>
      </c>
      <c r="E400" s="6">
        <v>2001</v>
      </c>
      <c r="F400" s="6">
        <v>0</v>
      </c>
      <c r="G400" s="6">
        <v>12</v>
      </c>
      <c r="H400" s="17">
        <v>37836</v>
      </c>
      <c r="I400" s="6">
        <v>2006</v>
      </c>
      <c r="J400" s="6"/>
      <c r="K400" s="6"/>
      <c r="L400" s="6" t="s">
        <v>51</v>
      </c>
      <c r="M400" s="8">
        <v>6.5</v>
      </c>
      <c r="N400" s="8">
        <f t="shared" si="23"/>
        <v>0</v>
      </c>
      <c r="O400" s="9"/>
    </row>
    <row r="401" spans="1:16" x14ac:dyDescent="0.2">
      <c r="A401" s="6" t="s">
        <v>14</v>
      </c>
      <c r="B401" s="6" t="s">
        <v>61</v>
      </c>
      <c r="C401" s="6" t="s">
        <v>82</v>
      </c>
      <c r="D401" s="6" t="s">
        <v>738</v>
      </c>
      <c r="E401" s="6">
        <v>2001</v>
      </c>
      <c r="F401" s="6">
        <v>0</v>
      </c>
      <c r="G401" s="6">
        <v>6</v>
      </c>
      <c r="H401" s="7">
        <v>38200</v>
      </c>
      <c r="I401" s="6">
        <v>2006</v>
      </c>
      <c r="J401" s="6"/>
      <c r="K401" s="6"/>
      <c r="L401" s="6"/>
      <c r="M401" s="2">
        <v>6.1</v>
      </c>
      <c r="N401" s="8">
        <f t="shared" si="23"/>
        <v>0</v>
      </c>
      <c r="O401" s="6"/>
    </row>
    <row r="402" spans="1:16" x14ac:dyDescent="0.2">
      <c r="A402" s="6" t="s">
        <v>14</v>
      </c>
      <c r="B402" s="6" t="s">
        <v>100</v>
      </c>
      <c r="C402" s="6" t="s">
        <v>101</v>
      </c>
      <c r="D402" s="6" t="s">
        <v>709</v>
      </c>
      <c r="E402" s="6">
        <v>2001</v>
      </c>
      <c r="F402" s="6">
        <v>0</v>
      </c>
      <c r="G402" s="6">
        <v>6</v>
      </c>
      <c r="H402" s="7">
        <v>37500</v>
      </c>
      <c r="I402" s="6">
        <v>2004</v>
      </c>
      <c r="J402" s="6"/>
      <c r="K402" s="6"/>
      <c r="L402" s="6" t="s">
        <v>51</v>
      </c>
      <c r="M402" s="8">
        <v>6</v>
      </c>
      <c r="N402" s="8">
        <f t="shared" si="23"/>
        <v>0</v>
      </c>
      <c r="O402" s="6"/>
      <c r="P402" s="5"/>
    </row>
    <row r="403" spans="1:16" x14ac:dyDescent="0.2">
      <c r="A403" s="6" t="s">
        <v>14</v>
      </c>
      <c r="B403" s="6" t="s">
        <v>345</v>
      </c>
      <c r="C403" s="6" t="s">
        <v>112</v>
      </c>
      <c r="D403" s="6" t="s">
        <v>534</v>
      </c>
      <c r="E403" s="6">
        <v>2001</v>
      </c>
      <c r="F403" s="6">
        <v>0</v>
      </c>
      <c r="G403" s="6">
        <v>3</v>
      </c>
      <c r="H403" s="7">
        <v>37196</v>
      </c>
      <c r="I403" s="6">
        <v>2002</v>
      </c>
      <c r="J403" s="6"/>
      <c r="K403" s="6"/>
      <c r="L403" s="6" t="s">
        <v>258</v>
      </c>
      <c r="M403" s="8">
        <v>10.976329241093547</v>
      </c>
      <c r="N403" s="8">
        <f t="shared" si="23"/>
        <v>0</v>
      </c>
      <c r="O403" s="6"/>
      <c r="P403" s="5"/>
    </row>
    <row r="404" spans="1:16" x14ac:dyDescent="0.2">
      <c r="A404" s="6" t="s">
        <v>14</v>
      </c>
      <c r="B404" s="6" t="s">
        <v>128</v>
      </c>
      <c r="C404" s="6" t="s">
        <v>163</v>
      </c>
      <c r="D404" s="6" t="s">
        <v>159</v>
      </c>
      <c r="E404" s="6">
        <v>2001</v>
      </c>
      <c r="F404" s="6">
        <v>0</v>
      </c>
      <c r="G404" s="6">
        <v>3</v>
      </c>
      <c r="H404" s="7">
        <v>37852</v>
      </c>
      <c r="I404" s="6">
        <v>2004</v>
      </c>
      <c r="J404" s="6"/>
      <c r="K404" s="6"/>
      <c r="L404" s="6" t="s">
        <v>161</v>
      </c>
      <c r="M404" s="8">
        <v>5.5</v>
      </c>
      <c r="N404" s="8" t="e">
        <f>#REF!*#REF!</f>
        <v>#REF!</v>
      </c>
      <c r="O404" s="6"/>
      <c r="P404" s="5"/>
    </row>
    <row r="405" spans="1:16" x14ac:dyDescent="0.2">
      <c r="A405" s="6" t="s">
        <v>14</v>
      </c>
      <c r="B405" s="6" t="s">
        <v>128</v>
      </c>
      <c r="C405" s="6" t="s">
        <v>172</v>
      </c>
      <c r="D405" s="6" t="s">
        <v>173</v>
      </c>
      <c r="E405" s="6">
        <v>2001</v>
      </c>
      <c r="F405" s="6">
        <v>0</v>
      </c>
      <c r="G405" s="6">
        <v>3</v>
      </c>
      <c r="H405" s="7">
        <v>37846</v>
      </c>
      <c r="I405" s="6">
        <v>2004</v>
      </c>
      <c r="J405" s="6"/>
      <c r="K405" s="6"/>
      <c r="L405" s="6" t="s">
        <v>174</v>
      </c>
      <c r="M405" s="8">
        <v>4.3</v>
      </c>
      <c r="N405" s="8">
        <f>F405*M405</f>
        <v>0</v>
      </c>
      <c r="O405" s="6"/>
      <c r="P405" s="5"/>
    </row>
    <row r="406" spans="1:16" x14ac:dyDescent="0.2">
      <c r="A406" s="6" t="s">
        <v>14</v>
      </c>
      <c r="B406" s="6" t="s">
        <v>128</v>
      </c>
      <c r="C406" s="6" t="s">
        <v>178</v>
      </c>
      <c r="D406" s="6" t="s">
        <v>180</v>
      </c>
      <c r="E406" s="6">
        <v>2001</v>
      </c>
      <c r="F406" s="6">
        <v>0</v>
      </c>
      <c r="G406" s="6">
        <v>6</v>
      </c>
      <c r="H406" s="7">
        <v>37500</v>
      </c>
      <c r="I406" s="6">
        <v>2004</v>
      </c>
      <c r="J406" s="6"/>
      <c r="K406" s="6"/>
      <c r="L406" s="6" t="s">
        <v>181</v>
      </c>
      <c r="M406" s="8">
        <v>4</v>
      </c>
      <c r="N406" s="8">
        <f>F406*M406</f>
        <v>0</v>
      </c>
      <c r="O406" s="6"/>
      <c r="P406" s="5"/>
    </row>
    <row r="407" spans="1:16" x14ac:dyDescent="0.2">
      <c r="A407" s="6" t="s">
        <v>14</v>
      </c>
      <c r="B407" s="6" t="s">
        <v>128</v>
      </c>
      <c r="C407" s="6" t="s">
        <v>178</v>
      </c>
      <c r="D407" s="6" t="s">
        <v>180</v>
      </c>
      <c r="E407" s="6">
        <v>2001</v>
      </c>
      <c r="F407" s="6">
        <v>0</v>
      </c>
      <c r="G407" s="6">
        <v>6</v>
      </c>
      <c r="H407" s="7">
        <v>38231</v>
      </c>
      <c r="I407" s="6">
        <v>2007</v>
      </c>
      <c r="J407" s="6"/>
      <c r="K407" s="6"/>
      <c r="L407" s="6"/>
      <c r="M407" s="6" t="s">
        <v>181</v>
      </c>
      <c r="N407" s="8">
        <v>5</v>
      </c>
      <c r="O407" s="8">
        <f>F407*N407</f>
        <v>0</v>
      </c>
    </row>
    <row r="408" spans="1:16" x14ac:dyDescent="0.2">
      <c r="A408" s="6" t="s">
        <v>14</v>
      </c>
      <c r="B408" s="6" t="s">
        <v>128</v>
      </c>
      <c r="C408" s="6" t="s">
        <v>182</v>
      </c>
      <c r="D408" s="6" t="s">
        <v>180</v>
      </c>
      <c r="E408" s="6">
        <v>2001</v>
      </c>
      <c r="F408" s="6">
        <v>0</v>
      </c>
      <c r="G408" s="6">
        <v>6</v>
      </c>
      <c r="H408" s="7">
        <v>38231</v>
      </c>
      <c r="I408" s="6">
        <v>2007</v>
      </c>
      <c r="J408" s="6"/>
      <c r="K408" s="6"/>
      <c r="L408" s="6" t="s">
        <v>181</v>
      </c>
      <c r="M408" s="2">
        <v>6</v>
      </c>
      <c r="N408" s="8">
        <f>F408*M408</f>
        <v>0</v>
      </c>
      <c r="O408" s="6"/>
    </row>
    <row r="409" spans="1:16" x14ac:dyDescent="0.2">
      <c r="A409" s="6" t="s">
        <v>210</v>
      </c>
      <c r="B409" s="6" t="s">
        <v>15</v>
      </c>
      <c r="C409" s="6" t="s">
        <v>211</v>
      </c>
      <c r="D409" s="6" t="s">
        <v>17</v>
      </c>
      <c r="E409" s="6">
        <v>2001</v>
      </c>
      <c r="F409" s="6">
        <v>0</v>
      </c>
      <c r="G409" s="6">
        <v>3</v>
      </c>
      <c r="H409" s="7">
        <v>37591</v>
      </c>
      <c r="I409" s="6">
        <v>2010</v>
      </c>
      <c r="J409" s="6"/>
      <c r="K409" s="6"/>
      <c r="L409" s="6"/>
      <c r="M409" s="8">
        <v>8.5</v>
      </c>
      <c r="N409" s="8">
        <f>F409*M409</f>
        <v>0</v>
      </c>
      <c r="O409" s="9"/>
      <c r="P409" s="5"/>
    </row>
    <row r="410" spans="1:16" x14ac:dyDescent="0.2">
      <c r="A410" s="1" t="s">
        <v>210</v>
      </c>
      <c r="B410" s="1" t="s">
        <v>41</v>
      </c>
      <c r="C410" s="1" t="s">
        <v>267</v>
      </c>
      <c r="D410" s="1" t="s">
        <v>822</v>
      </c>
      <c r="E410" s="1">
        <v>2001</v>
      </c>
      <c r="F410" s="1">
        <v>0</v>
      </c>
      <c r="G410" s="1">
        <v>1</v>
      </c>
      <c r="H410" s="3">
        <v>38869</v>
      </c>
      <c r="I410" s="1">
        <v>2010</v>
      </c>
      <c r="L410" s="1" t="s">
        <v>823</v>
      </c>
      <c r="M410" s="2">
        <v>15</v>
      </c>
      <c r="N410" s="2">
        <f>F410*M410</f>
        <v>0</v>
      </c>
    </row>
    <row r="411" spans="1:16" x14ac:dyDescent="0.2">
      <c r="A411" s="6" t="s">
        <v>14</v>
      </c>
      <c r="B411" s="6" t="s">
        <v>61</v>
      </c>
      <c r="C411" s="6" t="s">
        <v>97</v>
      </c>
      <c r="D411" s="6" t="s">
        <v>738</v>
      </c>
      <c r="E411" s="6">
        <v>2001</v>
      </c>
      <c r="F411" s="6">
        <v>0</v>
      </c>
      <c r="G411" s="6">
        <v>6</v>
      </c>
      <c r="H411" s="7">
        <v>38200</v>
      </c>
      <c r="I411" s="6">
        <v>2006</v>
      </c>
      <c r="J411" s="6" t="s">
        <v>849</v>
      </c>
      <c r="K411" s="6"/>
      <c r="L411" s="6"/>
      <c r="M411" s="6"/>
      <c r="N411" s="8">
        <v>8.1</v>
      </c>
      <c r="O411" s="8">
        <f t="shared" ref="O411:O420" si="24">F411*N411</f>
        <v>0</v>
      </c>
      <c r="P411" s="5"/>
    </row>
    <row r="412" spans="1:16" x14ac:dyDescent="0.2">
      <c r="A412" s="6" t="s">
        <v>14</v>
      </c>
      <c r="B412" s="6" t="s">
        <v>15</v>
      </c>
      <c r="C412" s="6" t="s">
        <v>27</v>
      </c>
      <c r="D412" s="6" t="s">
        <v>28</v>
      </c>
      <c r="E412" s="6">
        <v>2001</v>
      </c>
      <c r="F412" s="6">
        <v>0</v>
      </c>
      <c r="G412" s="6">
        <v>6</v>
      </c>
      <c r="H412" s="7">
        <v>38078</v>
      </c>
      <c r="I412" s="6">
        <v>2008</v>
      </c>
      <c r="J412" s="6" t="s">
        <v>834</v>
      </c>
      <c r="K412" s="6"/>
      <c r="L412" s="6"/>
      <c r="M412" s="6" t="s">
        <v>114</v>
      </c>
      <c r="N412" s="8">
        <v>5.3</v>
      </c>
      <c r="O412" s="8">
        <f t="shared" si="24"/>
        <v>0</v>
      </c>
      <c r="P412" s="5"/>
    </row>
    <row r="413" spans="1:16" x14ac:dyDescent="0.2">
      <c r="A413" s="6" t="s">
        <v>210</v>
      </c>
      <c r="B413" s="6" t="s">
        <v>196</v>
      </c>
      <c r="C413" s="6" t="s">
        <v>773</v>
      </c>
      <c r="D413" s="6" t="s">
        <v>774</v>
      </c>
      <c r="E413" s="6">
        <v>2001</v>
      </c>
      <c r="F413" s="6">
        <v>0</v>
      </c>
      <c r="G413" s="6">
        <v>3</v>
      </c>
      <c r="H413" s="7">
        <v>38353</v>
      </c>
      <c r="I413" s="6">
        <v>2011</v>
      </c>
      <c r="J413" s="6" t="s">
        <v>896</v>
      </c>
      <c r="K413" s="6" t="s">
        <v>993</v>
      </c>
      <c r="L413" s="6"/>
      <c r="M413" s="6" t="s">
        <v>775</v>
      </c>
      <c r="N413" s="8">
        <v>7.75</v>
      </c>
      <c r="O413" s="8">
        <f t="shared" si="24"/>
        <v>0</v>
      </c>
      <c r="P413" s="5"/>
    </row>
    <row r="414" spans="1:16" x14ac:dyDescent="0.2">
      <c r="A414" s="6" t="s">
        <v>14</v>
      </c>
      <c r="B414" s="6" t="s">
        <v>128</v>
      </c>
      <c r="C414" s="6" t="s">
        <v>178</v>
      </c>
      <c r="D414" s="6" t="s">
        <v>179</v>
      </c>
      <c r="E414" s="6">
        <v>2001</v>
      </c>
      <c r="F414" s="6">
        <v>0</v>
      </c>
      <c r="G414" s="6">
        <v>6</v>
      </c>
      <c r="H414" s="7">
        <v>37846</v>
      </c>
      <c r="I414" s="6">
        <v>2005</v>
      </c>
      <c r="J414" s="6" t="s">
        <v>859</v>
      </c>
      <c r="K414" s="6"/>
      <c r="L414" s="6"/>
      <c r="M414" s="6" t="s">
        <v>178</v>
      </c>
      <c r="N414" s="8">
        <v>6.9</v>
      </c>
      <c r="O414" s="8">
        <f t="shared" si="24"/>
        <v>0</v>
      </c>
      <c r="P414" s="5"/>
    </row>
    <row r="415" spans="1:16" x14ac:dyDescent="0.2">
      <c r="A415" s="6" t="s">
        <v>210</v>
      </c>
      <c r="B415" s="6" t="s">
        <v>41</v>
      </c>
      <c r="C415" s="6" t="s">
        <v>42</v>
      </c>
      <c r="D415" s="6" t="s">
        <v>805</v>
      </c>
      <c r="E415" s="6">
        <v>2001</v>
      </c>
      <c r="F415" s="6">
        <v>0</v>
      </c>
      <c r="G415" s="6">
        <v>3</v>
      </c>
      <c r="H415" s="7">
        <v>38657</v>
      </c>
      <c r="I415" s="6">
        <v>2015</v>
      </c>
      <c r="J415" s="6" t="s">
        <v>867</v>
      </c>
      <c r="K415" s="6"/>
      <c r="L415" s="6"/>
      <c r="M415" s="6" t="s">
        <v>166</v>
      </c>
      <c r="N415" s="8">
        <v>11</v>
      </c>
      <c r="O415" s="8">
        <f t="shared" si="24"/>
        <v>0</v>
      </c>
      <c r="P415" s="5"/>
    </row>
    <row r="416" spans="1:16" x14ac:dyDescent="0.2">
      <c r="A416" s="6" t="s">
        <v>210</v>
      </c>
      <c r="B416" s="6" t="s">
        <v>196</v>
      </c>
      <c r="C416" s="6" t="s">
        <v>401</v>
      </c>
      <c r="D416" s="6" t="s">
        <v>412</v>
      </c>
      <c r="E416" s="6">
        <v>2001</v>
      </c>
      <c r="F416" s="6">
        <v>0</v>
      </c>
      <c r="G416" s="6">
        <v>3</v>
      </c>
      <c r="H416" s="7">
        <v>37732</v>
      </c>
      <c r="I416" s="6">
        <v>2008</v>
      </c>
      <c r="J416" s="6" t="s">
        <v>899</v>
      </c>
      <c r="K416" s="6"/>
      <c r="L416" s="6" t="s">
        <v>411</v>
      </c>
      <c r="M416" s="6" t="s">
        <v>401</v>
      </c>
      <c r="N416" s="8">
        <v>6.5</v>
      </c>
      <c r="O416" s="8">
        <f t="shared" si="24"/>
        <v>0</v>
      </c>
      <c r="P416" s="5"/>
    </row>
    <row r="417" spans="1:16" x14ac:dyDescent="0.2">
      <c r="A417" s="6" t="s">
        <v>210</v>
      </c>
      <c r="B417" s="6" t="s">
        <v>199</v>
      </c>
      <c r="C417" s="6" t="s">
        <v>952</v>
      </c>
      <c r="D417" s="6" t="s">
        <v>955</v>
      </c>
      <c r="E417" s="6">
        <v>2001</v>
      </c>
      <c r="F417" s="6">
        <v>0</v>
      </c>
      <c r="G417" s="6">
        <v>1</v>
      </c>
      <c r="H417" s="7">
        <v>39173</v>
      </c>
      <c r="I417" s="6">
        <v>2010</v>
      </c>
      <c r="J417" s="6" t="s">
        <v>873</v>
      </c>
      <c r="K417" s="6"/>
      <c r="L417" s="6" t="s">
        <v>954</v>
      </c>
      <c r="M417" s="6" t="s">
        <v>952</v>
      </c>
      <c r="N417" s="8">
        <v>0</v>
      </c>
      <c r="O417" s="8">
        <f t="shared" si="24"/>
        <v>0</v>
      </c>
      <c r="P417" s="5"/>
    </row>
    <row r="418" spans="1:16" x14ac:dyDescent="0.2">
      <c r="A418" s="6" t="s">
        <v>210</v>
      </c>
      <c r="B418" s="6" t="s">
        <v>128</v>
      </c>
      <c r="C418" s="6" t="s">
        <v>378</v>
      </c>
      <c r="D418" s="6" t="s">
        <v>380</v>
      </c>
      <c r="E418" s="6">
        <v>2001</v>
      </c>
      <c r="F418" s="6">
        <v>0</v>
      </c>
      <c r="G418" s="6">
        <v>6</v>
      </c>
      <c r="H418" s="7">
        <v>37846</v>
      </c>
      <c r="I418" s="6">
        <v>2011</v>
      </c>
      <c r="J418" s="6" t="s">
        <v>892</v>
      </c>
      <c r="K418" s="6" t="s">
        <v>806</v>
      </c>
      <c r="L418" s="6" t="s">
        <v>68</v>
      </c>
      <c r="M418" s="6" t="s">
        <v>174</v>
      </c>
      <c r="N418" s="8">
        <v>7</v>
      </c>
      <c r="O418" s="8">
        <f t="shared" si="24"/>
        <v>0</v>
      </c>
      <c r="P418" s="5"/>
    </row>
    <row r="419" spans="1:16" x14ac:dyDescent="0.2">
      <c r="A419" s="6" t="s">
        <v>210</v>
      </c>
      <c r="B419" s="6" t="s">
        <v>196</v>
      </c>
      <c r="C419" s="6" t="s">
        <v>768</v>
      </c>
      <c r="D419" s="6" t="s">
        <v>769</v>
      </c>
      <c r="E419" s="6">
        <v>2001</v>
      </c>
      <c r="F419" s="6">
        <v>0</v>
      </c>
      <c r="G419" s="6">
        <v>6</v>
      </c>
      <c r="H419" s="7">
        <v>38353</v>
      </c>
      <c r="I419" s="6">
        <v>2011</v>
      </c>
      <c r="J419" s="6" t="s">
        <v>909</v>
      </c>
      <c r="K419" s="6"/>
      <c r="L419" s="6"/>
      <c r="M419" s="6" t="s">
        <v>770</v>
      </c>
      <c r="N419" s="8">
        <v>6.2</v>
      </c>
      <c r="O419" s="8">
        <f t="shared" si="24"/>
        <v>0</v>
      </c>
      <c r="P419" s="5"/>
    </row>
    <row r="420" spans="1:16" x14ac:dyDescent="0.2">
      <c r="A420" s="6" t="s">
        <v>210</v>
      </c>
      <c r="B420" s="6" t="s">
        <v>349</v>
      </c>
      <c r="C420" s="6" t="s">
        <v>808</v>
      </c>
      <c r="D420" s="6" t="s">
        <v>763</v>
      </c>
      <c r="E420" s="6">
        <v>2001</v>
      </c>
      <c r="F420" s="6">
        <v>0</v>
      </c>
      <c r="G420" s="6">
        <v>3</v>
      </c>
      <c r="H420" s="7">
        <v>38718</v>
      </c>
      <c r="I420" s="6">
        <v>2010</v>
      </c>
      <c r="J420" s="6" t="s">
        <v>896</v>
      </c>
      <c r="K420" s="6"/>
      <c r="L420" s="6"/>
      <c r="M420" s="6" t="s">
        <v>764</v>
      </c>
      <c r="N420" s="8">
        <v>10</v>
      </c>
      <c r="O420" s="8">
        <f t="shared" si="24"/>
        <v>0</v>
      </c>
      <c r="P420" s="5"/>
    </row>
    <row r="421" spans="1:16" x14ac:dyDescent="0.2">
      <c r="A421" s="6" t="s">
        <v>14</v>
      </c>
      <c r="B421" s="6" t="s">
        <v>15</v>
      </c>
      <c r="C421" s="6" t="s">
        <v>727</v>
      </c>
      <c r="D421" s="6" t="s">
        <v>28</v>
      </c>
      <c r="E421" s="6">
        <v>2002</v>
      </c>
      <c r="F421" s="6">
        <v>0</v>
      </c>
      <c r="G421" s="6">
        <v>12</v>
      </c>
      <c r="H421" s="7">
        <v>38078</v>
      </c>
      <c r="I421" s="6">
        <v>2008</v>
      </c>
      <c r="J421" s="6"/>
      <c r="K421" s="6"/>
      <c r="L421" s="6" t="s">
        <v>114</v>
      </c>
      <c r="M421" s="8">
        <v>5</v>
      </c>
      <c r="N421" s="8">
        <f>F421*M421</f>
        <v>0</v>
      </c>
      <c r="O421" s="6"/>
      <c r="P421" s="5"/>
    </row>
    <row r="422" spans="1:16" x14ac:dyDescent="0.2">
      <c r="A422" s="6" t="s">
        <v>14</v>
      </c>
      <c r="B422" s="6" t="s">
        <v>61</v>
      </c>
      <c r="C422" s="6" t="s">
        <v>65</v>
      </c>
      <c r="D422" s="6" t="s">
        <v>758</v>
      </c>
      <c r="E422" s="6">
        <v>2002</v>
      </c>
      <c r="F422" s="6">
        <v>0</v>
      </c>
      <c r="G422" s="6">
        <v>6</v>
      </c>
      <c r="H422" s="7">
        <v>38231</v>
      </c>
      <c r="I422" s="6">
        <v>2007</v>
      </c>
      <c r="J422" s="6"/>
      <c r="K422" s="6"/>
      <c r="L422" s="6" t="s">
        <v>51</v>
      </c>
      <c r="M422" s="8">
        <v>6</v>
      </c>
      <c r="N422" s="8">
        <f>F422*M422</f>
        <v>0</v>
      </c>
      <c r="O422" s="9"/>
      <c r="P422" s="5"/>
    </row>
    <row r="423" spans="1:16" x14ac:dyDescent="0.2">
      <c r="A423" s="6" t="s">
        <v>14</v>
      </c>
      <c r="B423" s="6" t="s">
        <v>61</v>
      </c>
      <c r="C423" s="6" t="s">
        <v>82</v>
      </c>
      <c r="D423" s="6" t="s">
        <v>83</v>
      </c>
      <c r="E423" s="6">
        <v>2002</v>
      </c>
      <c r="F423" s="6">
        <v>0</v>
      </c>
      <c r="G423" s="6">
        <v>6</v>
      </c>
      <c r="H423" s="7">
        <v>38078</v>
      </c>
      <c r="I423" s="6">
        <v>2008</v>
      </c>
      <c r="J423" s="6"/>
      <c r="K423" s="6"/>
      <c r="L423" s="6"/>
      <c r="M423" s="8">
        <v>8</v>
      </c>
      <c r="N423" s="8">
        <f>F423*M423</f>
        <v>0</v>
      </c>
      <c r="O423" s="6"/>
      <c r="P423" s="5"/>
    </row>
    <row r="424" spans="1:16" x14ac:dyDescent="0.2">
      <c r="A424" s="6" t="s">
        <v>14</v>
      </c>
      <c r="B424" s="6" t="s">
        <v>61</v>
      </c>
      <c r="C424" s="6" t="s">
        <v>90</v>
      </c>
      <c r="D424" s="6" t="s">
        <v>733</v>
      </c>
      <c r="E424" s="6">
        <v>2002</v>
      </c>
      <c r="F424" s="6">
        <v>0</v>
      </c>
      <c r="G424" s="6">
        <v>2</v>
      </c>
      <c r="H424" s="7">
        <v>38626</v>
      </c>
      <c r="I424" s="6">
        <v>2010</v>
      </c>
      <c r="J424" s="6"/>
      <c r="K424" s="6"/>
      <c r="L424" s="1" t="s">
        <v>734</v>
      </c>
      <c r="M424" s="8">
        <v>11</v>
      </c>
      <c r="N424" s="8">
        <f>F424*M424</f>
        <v>0</v>
      </c>
      <c r="O424" s="6"/>
      <c r="P424" s="5"/>
    </row>
    <row r="425" spans="1:16" x14ac:dyDescent="0.2">
      <c r="A425" s="6" t="s">
        <v>14</v>
      </c>
      <c r="B425" s="6" t="s">
        <v>61</v>
      </c>
      <c r="C425" s="6" t="s">
        <v>750</v>
      </c>
      <c r="D425" s="6" t="s">
        <v>751</v>
      </c>
      <c r="E425" s="6">
        <v>2002</v>
      </c>
      <c r="F425" s="6">
        <v>0</v>
      </c>
      <c r="G425" s="6">
        <v>3</v>
      </c>
      <c r="H425" s="7">
        <v>38200</v>
      </c>
      <c r="I425" s="6">
        <v>2006</v>
      </c>
      <c r="J425" s="6"/>
      <c r="K425" s="6" t="s">
        <v>752</v>
      </c>
      <c r="L425" s="6"/>
      <c r="M425" s="8">
        <v>8.1999999999999993</v>
      </c>
      <c r="N425" s="8">
        <f>F425*M425</f>
        <v>0</v>
      </c>
      <c r="O425" s="6"/>
      <c r="P425" s="5"/>
    </row>
    <row r="426" spans="1:16" x14ac:dyDescent="0.2">
      <c r="A426" s="6" t="s">
        <v>14</v>
      </c>
      <c r="B426" s="6" t="s">
        <v>61</v>
      </c>
      <c r="C426" s="6" t="s">
        <v>750</v>
      </c>
      <c r="D426" s="6" t="s">
        <v>733</v>
      </c>
      <c r="E426" s="6">
        <v>2002</v>
      </c>
      <c r="F426" s="6">
        <v>0</v>
      </c>
      <c r="G426" s="6">
        <v>2</v>
      </c>
      <c r="H426" s="7">
        <v>38626</v>
      </c>
      <c r="I426" s="6">
        <v>2008</v>
      </c>
      <c r="J426" s="6"/>
      <c r="K426" s="6"/>
      <c r="L426" s="6" t="s">
        <v>801</v>
      </c>
      <c r="M426" s="6" t="s">
        <v>734</v>
      </c>
      <c r="N426" s="8">
        <v>11.5</v>
      </c>
      <c r="O426" s="8">
        <f>F426*N426</f>
        <v>0</v>
      </c>
      <c r="P426" s="5"/>
    </row>
    <row r="427" spans="1:16" x14ac:dyDescent="0.2">
      <c r="A427" s="6" t="s">
        <v>14</v>
      </c>
      <c r="B427" s="6" t="s">
        <v>100</v>
      </c>
      <c r="C427" s="6" t="s">
        <v>101</v>
      </c>
      <c r="D427" s="6" t="s">
        <v>102</v>
      </c>
      <c r="E427" s="6">
        <v>2002</v>
      </c>
      <c r="F427" s="6">
        <v>0</v>
      </c>
      <c r="G427" s="6">
        <v>6</v>
      </c>
      <c r="H427" s="7">
        <v>37926</v>
      </c>
      <c r="I427" s="6">
        <v>2008</v>
      </c>
      <c r="J427" s="6"/>
      <c r="K427" s="6"/>
      <c r="L427" s="6" t="s">
        <v>101</v>
      </c>
      <c r="M427" s="8">
        <v>7.5</v>
      </c>
      <c r="N427" s="8">
        <f>F427*M427</f>
        <v>0</v>
      </c>
      <c r="O427" s="6"/>
      <c r="P427" s="5"/>
    </row>
    <row r="428" spans="1:16" x14ac:dyDescent="0.2">
      <c r="A428" s="6" t="s">
        <v>14</v>
      </c>
      <c r="B428" s="6" t="s">
        <v>100</v>
      </c>
      <c r="C428" s="6" t="s">
        <v>101</v>
      </c>
      <c r="D428" s="6" t="s">
        <v>108</v>
      </c>
      <c r="E428" s="6">
        <v>2002</v>
      </c>
      <c r="F428" s="6">
        <v>0</v>
      </c>
      <c r="G428" s="6">
        <v>6</v>
      </c>
      <c r="H428" s="7">
        <v>37926</v>
      </c>
      <c r="I428" s="6">
        <v>2007</v>
      </c>
      <c r="J428" s="6"/>
      <c r="K428" s="6" t="s">
        <v>109</v>
      </c>
      <c r="L428" s="6" t="s">
        <v>101</v>
      </c>
      <c r="M428" s="8">
        <v>6.5</v>
      </c>
      <c r="N428" s="8">
        <f>F428*M428</f>
        <v>0</v>
      </c>
      <c r="O428" s="6"/>
      <c r="P428" s="5"/>
    </row>
    <row r="429" spans="1:16" x14ac:dyDescent="0.2">
      <c r="A429" s="6" t="s">
        <v>14</v>
      </c>
      <c r="B429" s="6" t="s">
        <v>100</v>
      </c>
      <c r="C429" s="6" t="s">
        <v>101</v>
      </c>
      <c r="D429" s="6" t="s">
        <v>108</v>
      </c>
      <c r="E429" s="6">
        <v>2002</v>
      </c>
      <c r="F429" s="6">
        <v>0</v>
      </c>
      <c r="G429" s="6">
        <v>6</v>
      </c>
      <c r="H429" s="7">
        <v>37926</v>
      </c>
      <c r="I429" s="6">
        <v>2007</v>
      </c>
      <c r="J429" s="6"/>
      <c r="K429" s="6"/>
      <c r="L429" s="6" t="s">
        <v>110</v>
      </c>
      <c r="M429" s="6" t="s">
        <v>101</v>
      </c>
      <c r="N429" s="8">
        <v>6.9</v>
      </c>
      <c r="O429" s="8">
        <f>F429*N429</f>
        <v>0</v>
      </c>
      <c r="P429" s="5"/>
    </row>
    <row r="430" spans="1:16" x14ac:dyDescent="0.2">
      <c r="A430" s="6" t="s">
        <v>14</v>
      </c>
      <c r="B430" s="6" t="s">
        <v>128</v>
      </c>
      <c r="C430" s="6" t="s">
        <v>152</v>
      </c>
      <c r="D430" s="6" t="s">
        <v>153</v>
      </c>
      <c r="E430" s="6">
        <v>2002</v>
      </c>
      <c r="F430" s="6">
        <v>0</v>
      </c>
      <c r="G430" s="6">
        <v>3</v>
      </c>
      <c r="H430" s="7">
        <v>37853</v>
      </c>
      <c r="I430" s="6">
        <v>2004</v>
      </c>
      <c r="J430" s="6" t="s">
        <v>154</v>
      </c>
      <c r="K430" s="6"/>
      <c r="L430" s="6" t="s">
        <v>155</v>
      </c>
      <c r="M430" s="8">
        <v>7.65</v>
      </c>
      <c r="N430" s="8">
        <f>F430*M430</f>
        <v>0</v>
      </c>
      <c r="O430" s="9"/>
      <c r="P430" s="5"/>
    </row>
    <row r="431" spans="1:16" x14ac:dyDescent="0.2">
      <c r="A431" s="6" t="s">
        <v>14</v>
      </c>
      <c r="B431" s="6" t="s">
        <v>128</v>
      </c>
      <c r="C431" s="6" t="s">
        <v>164</v>
      </c>
      <c r="D431" s="6" t="s">
        <v>165</v>
      </c>
      <c r="E431" s="6">
        <v>2002</v>
      </c>
      <c r="F431" s="6">
        <v>0</v>
      </c>
      <c r="G431" s="6">
        <v>12</v>
      </c>
      <c r="H431" s="7">
        <v>37475</v>
      </c>
      <c r="I431" s="6">
        <v>2003</v>
      </c>
      <c r="J431" s="6"/>
      <c r="K431" s="6"/>
      <c r="L431" s="6" t="s">
        <v>166</v>
      </c>
      <c r="M431" s="8">
        <v>3.5063273964604389</v>
      </c>
      <c r="N431" s="8">
        <f>F431*M431</f>
        <v>0</v>
      </c>
      <c r="O431" s="6"/>
      <c r="P431" s="5"/>
    </row>
    <row r="432" spans="1:16" x14ac:dyDescent="0.2">
      <c r="A432" s="6" t="s">
        <v>14</v>
      </c>
      <c r="B432" s="6" t="s">
        <v>128</v>
      </c>
      <c r="C432" s="6" t="s">
        <v>178</v>
      </c>
      <c r="D432" s="6" t="s">
        <v>180</v>
      </c>
      <c r="E432" s="6">
        <v>2002</v>
      </c>
      <c r="F432" s="6">
        <v>0</v>
      </c>
      <c r="G432" s="6">
        <v>6</v>
      </c>
      <c r="H432" s="7">
        <v>37820</v>
      </c>
      <c r="I432" s="6">
        <v>2005</v>
      </c>
      <c r="J432" s="6"/>
      <c r="K432" s="6"/>
      <c r="L432" s="6" t="s">
        <v>181</v>
      </c>
      <c r="M432" s="8">
        <v>4.8</v>
      </c>
      <c r="N432" s="8">
        <f>F432*M432</f>
        <v>0</v>
      </c>
      <c r="O432" s="6"/>
      <c r="P432" s="5"/>
    </row>
    <row r="433" spans="1:16" x14ac:dyDescent="0.2">
      <c r="A433" s="6" t="s">
        <v>14</v>
      </c>
      <c r="B433" s="6" t="s">
        <v>61</v>
      </c>
      <c r="C433" s="6" t="s">
        <v>65</v>
      </c>
      <c r="D433" s="6" t="s">
        <v>758</v>
      </c>
      <c r="E433" s="6">
        <v>2002</v>
      </c>
      <c r="F433" s="6">
        <v>0</v>
      </c>
      <c r="G433" s="6">
        <v>6</v>
      </c>
      <c r="H433" s="7">
        <v>38604</v>
      </c>
      <c r="I433" s="6">
        <v>2008</v>
      </c>
      <c r="J433" s="6" t="s">
        <v>840</v>
      </c>
      <c r="K433" s="6"/>
      <c r="L433" s="6"/>
      <c r="M433" s="6" t="s">
        <v>51</v>
      </c>
      <c r="N433" s="8">
        <v>8</v>
      </c>
      <c r="O433" s="8">
        <f t="shared" ref="O433:O440" si="25">F433*N433</f>
        <v>0</v>
      </c>
      <c r="P433" s="5"/>
    </row>
    <row r="434" spans="1:16" x14ac:dyDescent="0.2">
      <c r="A434" s="6" t="s">
        <v>14</v>
      </c>
      <c r="B434" s="6" t="s">
        <v>61</v>
      </c>
      <c r="C434" s="6" t="s">
        <v>745</v>
      </c>
      <c r="D434" s="6" t="s">
        <v>733</v>
      </c>
      <c r="E434" s="6">
        <v>2002</v>
      </c>
      <c r="F434" s="6">
        <v>0</v>
      </c>
      <c r="G434" s="6">
        <v>2</v>
      </c>
      <c r="H434" s="7">
        <v>38626</v>
      </c>
      <c r="I434" s="6">
        <v>2008</v>
      </c>
      <c r="J434" s="6" t="s">
        <v>845</v>
      </c>
      <c r="K434" s="6"/>
      <c r="L434" s="6" t="s">
        <v>800</v>
      </c>
      <c r="M434" s="6" t="s">
        <v>734</v>
      </c>
      <c r="N434" s="8">
        <v>9.5</v>
      </c>
      <c r="O434" s="8">
        <f t="shared" si="25"/>
        <v>0</v>
      </c>
      <c r="P434" s="5"/>
    </row>
    <row r="435" spans="1:16" x14ac:dyDescent="0.2">
      <c r="A435" s="6" t="s">
        <v>14</v>
      </c>
      <c r="B435" s="6" t="s">
        <v>15</v>
      </c>
      <c r="C435" s="6" t="s">
        <v>35</v>
      </c>
      <c r="D435" s="6" t="s">
        <v>25</v>
      </c>
      <c r="E435" s="6">
        <v>2002</v>
      </c>
      <c r="F435" s="6">
        <v>0</v>
      </c>
      <c r="G435" s="6">
        <v>6</v>
      </c>
      <c r="H435" s="7">
        <v>38078</v>
      </c>
      <c r="I435" s="6">
        <v>2008</v>
      </c>
      <c r="J435" s="6" t="s">
        <v>836</v>
      </c>
      <c r="K435" s="6"/>
      <c r="L435" s="6"/>
      <c r="M435" s="6" t="s">
        <v>114</v>
      </c>
      <c r="N435" s="8">
        <v>4.3</v>
      </c>
      <c r="O435" s="8">
        <f t="shared" si="25"/>
        <v>0</v>
      </c>
      <c r="P435" s="5"/>
    </row>
    <row r="436" spans="1:16" x14ac:dyDescent="0.2">
      <c r="A436" s="6" t="s">
        <v>14</v>
      </c>
      <c r="B436" s="6" t="s">
        <v>61</v>
      </c>
      <c r="C436" s="6" t="s">
        <v>743</v>
      </c>
      <c r="D436" s="6" t="s">
        <v>744</v>
      </c>
      <c r="E436" s="6">
        <v>2002</v>
      </c>
      <c r="F436" s="6">
        <v>0</v>
      </c>
      <c r="G436" s="6">
        <v>3</v>
      </c>
      <c r="H436" s="7">
        <v>38200</v>
      </c>
      <c r="I436" s="6">
        <v>2005</v>
      </c>
      <c r="J436" s="6" t="s">
        <v>846</v>
      </c>
      <c r="K436" s="6"/>
      <c r="L436" s="6"/>
      <c r="M436" s="6"/>
      <c r="N436" s="8">
        <v>7.5</v>
      </c>
      <c r="O436" s="8">
        <f t="shared" si="25"/>
        <v>0</v>
      </c>
      <c r="P436" s="5"/>
    </row>
    <row r="437" spans="1:16" x14ac:dyDescent="0.2">
      <c r="A437" s="6" t="s">
        <v>14</v>
      </c>
      <c r="B437" s="6" t="s">
        <v>61</v>
      </c>
      <c r="C437" s="6" t="s">
        <v>802</v>
      </c>
      <c r="D437" s="6" t="s">
        <v>733</v>
      </c>
      <c r="E437" s="6">
        <v>2002</v>
      </c>
      <c r="F437" s="6">
        <v>0</v>
      </c>
      <c r="G437" s="6">
        <v>2</v>
      </c>
      <c r="H437" s="7">
        <v>38626</v>
      </c>
      <c r="I437" s="6">
        <v>2008</v>
      </c>
      <c r="J437" s="6" t="s">
        <v>845</v>
      </c>
      <c r="K437" s="6"/>
      <c r="L437" s="6" t="s">
        <v>803</v>
      </c>
      <c r="M437" s="6" t="s">
        <v>734</v>
      </c>
      <c r="N437" s="8">
        <v>10.5</v>
      </c>
      <c r="O437" s="8">
        <f t="shared" si="25"/>
        <v>0</v>
      </c>
      <c r="P437" s="5"/>
    </row>
    <row r="438" spans="1:16" x14ac:dyDescent="0.2">
      <c r="A438" s="6" t="s">
        <v>14</v>
      </c>
      <c r="B438" s="6" t="s">
        <v>15</v>
      </c>
      <c r="C438" s="6" t="s">
        <v>35</v>
      </c>
      <c r="D438" s="6" t="s">
        <v>28</v>
      </c>
      <c r="E438" s="6">
        <v>2002</v>
      </c>
      <c r="F438" s="6">
        <v>0</v>
      </c>
      <c r="G438" s="6">
        <v>6</v>
      </c>
      <c r="H438" s="7">
        <v>38078</v>
      </c>
      <c r="I438" s="6">
        <v>2008</v>
      </c>
      <c r="J438" s="6" t="s">
        <v>836</v>
      </c>
      <c r="K438" s="6"/>
      <c r="L438" s="6"/>
      <c r="M438" s="6" t="s">
        <v>114</v>
      </c>
      <c r="N438" s="8">
        <v>4.7</v>
      </c>
      <c r="O438" s="8">
        <f t="shared" si="25"/>
        <v>0</v>
      </c>
      <c r="P438" s="5"/>
    </row>
    <row r="439" spans="1:16" x14ac:dyDescent="0.2">
      <c r="A439" s="6" t="s">
        <v>14</v>
      </c>
      <c r="B439" s="6" t="s">
        <v>61</v>
      </c>
      <c r="C439" s="6" t="s">
        <v>754</v>
      </c>
      <c r="D439" s="6" t="s">
        <v>755</v>
      </c>
      <c r="E439" s="6">
        <v>2002</v>
      </c>
      <c r="F439" s="6">
        <v>0</v>
      </c>
      <c r="G439" s="6">
        <v>6</v>
      </c>
      <c r="H439" s="7">
        <v>38200</v>
      </c>
      <c r="I439" s="6">
        <v>2006</v>
      </c>
      <c r="J439" s="6" t="s">
        <v>839</v>
      </c>
      <c r="K439" s="6"/>
      <c r="L439" s="6" t="s">
        <v>756</v>
      </c>
      <c r="M439" s="6"/>
      <c r="N439" s="8">
        <v>6.7</v>
      </c>
      <c r="O439" s="8">
        <f t="shared" si="25"/>
        <v>0</v>
      </c>
      <c r="P439" s="5"/>
    </row>
    <row r="440" spans="1:16" x14ac:dyDescent="0.2">
      <c r="A440" s="6" t="s">
        <v>14</v>
      </c>
      <c r="B440" s="6" t="s">
        <v>61</v>
      </c>
      <c r="C440" s="6" t="s">
        <v>322</v>
      </c>
      <c r="D440" s="6" t="s">
        <v>748</v>
      </c>
      <c r="E440" s="6">
        <v>2002</v>
      </c>
      <c r="F440" s="6">
        <v>0</v>
      </c>
      <c r="G440" s="6">
        <v>3</v>
      </c>
      <c r="H440" s="7">
        <v>38200</v>
      </c>
      <c r="I440" s="6">
        <v>2008</v>
      </c>
      <c r="J440" s="6" t="s">
        <v>846</v>
      </c>
      <c r="K440" s="6"/>
      <c r="L440" s="6" t="s">
        <v>749</v>
      </c>
      <c r="M440" s="6"/>
      <c r="N440" s="8">
        <v>11.5</v>
      </c>
      <c r="O440" s="8">
        <f t="shared" si="25"/>
        <v>0</v>
      </c>
      <c r="P440" s="5"/>
    </row>
    <row r="441" spans="1:16" x14ac:dyDescent="0.2">
      <c r="A441" s="6" t="s">
        <v>14</v>
      </c>
      <c r="B441" s="6" t="s">
        <v>61</v>
      </c>
      <c r="C441" s="6" t="s">
        <v>69</v>
      </c>
      <c r="D441" s="6" t="s">
        <v>71</v>
      </c>
      <c r="E441" s="6">
        <v>2002</v>
      </c>
      <c r="F441" s="6">
        <v>0</v>
      </c>
      <c r="G441" s="6">
        <v>12</v>
      </c>
      <c r="H441" s="7">
        <v>37926</v>
      </c>
      <c r="I441" s="6">
        <v>2013</v>
      </c>
      <c r="J441" s="6" t="s">
        <v>839</v>
      </c>
      <c r="K441" s="6"/>
      <c r="L441" s="6" t="s">
        <v>72</v>
      </c>
      <c r="M441" s="6" t="s">
        <v>73</v>
      </c>
      <c r="N441" s="8">
        <v>10</v>
      </c>
      <c r="O441" s="8">
        <v>0</v>
      </c>
      <c r="P441" s="5"/>
    </row>
    <row r="442" spans="1:16" x14ac:dyDescent="0.2">
      <c r="A442" s="6" t="s">
        <v>14</v>
      </c>
      <c r="B442" s="6" t="s">
        <v>61</v>
      </c>
      <c r="C442" s="6" t="s">
        <v>322</v>
      </c>
      <c r="D442" s="6" t="s">
        <v>733</v>
      </c>
      <c r="E442" s="6">
        <v>2002</v>
      </c>
      <c r="F442" s="6">
        <v>0</v>
      </c>
      <c r="G442" s="6">
        <v>12</v>
      </c>
      <c r="H442" s="7">
        <v>38626</v>
      </c>
      <c r="I442" s="6">
        <v>2010</v>
      </c>
      <c r="J442" s="6" t="s">
        <v>848</v>
      </c>
      <c r="K442" s="6"/>
      <c r="L442" s="6" t="s">
        <v>795</v>
      </c>
      <c r="M442" s="6" t="s">
        <v>734</v>
      </c>
      <c r="N442" s="8">
        <v>10.5</v>
      </c>
      <c r="O442" s="8">
        <f t="shared" ref="O442:O452" si="26">F442*N442</f>
        <v>0</v>
      </c>
      <c r="P442" s="5"/>
    </row>
    <row r="443" spans="1:16" x14ac:dyDescent="0.2">
      <c r="A443" s="6" t="s">
        <v>14</v>
      </c>
      <c r="B443" s="6" t="s">
        <v>61</v>
      </c>
      <c r="C443" s="6" t="s">
        <v>97</v>
      </c>
      <c r="D443" s="6" t="s">
        <v>733</v>
      </c>
      <c r="E443" s="6">
        <v>2002</v>
      </c>
      <c r="F443" s="6">
        <v>1</v>
      </c>
      <c r="G443" s="6">
        <v>2</v>
      </c>
      <c r="H443" s="7">
        <v>38626</v>
      </c>
      <c r="I443" s="6">
        <v>2008</v>
      </c>
      <c r="J443" s="6" t="s">
        <v>849</v>
      </c>
      <c r="K443" s="6"/>
      <c r="L443" s="6"/>
      <c r="M443" s="6" t="s">
        <v>734</v>
      </c>
      <c r="N443" s="8">
        <v>8</v>
      </c>
      <c r="O443" s="8">
        <f t="shared" si="26"/>
        <v>8</v>
      </c>
    </row>
    <row r="444" spans="1:16" x14ac:dyDescent="0.2">
      <c r="A444" s="6" t="s">
        <v>14</v>
      </c>
      <c r="B444" s="6" t="s">
        <v>15</v>
      </c>
      <c r="C444" s="6" t="s">
        <v>27</v>
      </c>
      <c r="D444" s="6" t="s">
        <v>25</v>
      </c>
      <c r="E444" s="6">
        <v>2002</v>
      </c>
      <c r="F444" s="6">
        <v>0</v>
      </c>
      <c r="G444" s="6">
        <v>6</v>
      </c>
      <c r="H444" s="7">
        <v>38078</v>
      </c>
      <c r="I444" s="6">
        <v>2008</v>
      </c>
      <c r="J444" s="6" t="s">
        <v>833</v>
      </c>
      <c r="K444" s="6"/>
      <c r="L444" s="6"/>
      <c r="M444" s="6" t="s">
        <v>114</v>
      </c>
      <c r="N444" s="8">
        <v>5.4</v>
      </c>
      <c r="O444" s="8">
        <f t="shared" si="26"/>
        <v>0</v>
      </c>
    </row>
    <row r="445" spans="1:16" x14ac:dyDescent="0.2">
      <c r="A445" s="6" t="s">
        <v>14</v>
      </c>
      <c r="B445" s="6" t="s">
        <v>100</v>
      </c>
      <c r="C445" s="6" t="s">
        <v>101</v>
      </c>
      <c r="D445" s="6" t="s">
        <v>102</v>
      </c>
      <c r="E445" s="6">
        <v>2002</v>
      </c>
      <c r="F445" s="6">
        <v>0</v>
      </c>
      <c r="G445" s="6">
        <v>6</v>
      </c>
      <c r="H445" s="7">
        <v>37926</v>
      </c>
      <c r="I445" s="6">
        <v>2008</v>
      </c>
      <c r="J445" s="6" t="s">
        <v>850</v>
      </c>
      <c r="K445" s="6"/>
      <c r="L445" s="6" t="s">
        <v>103</v>
      </c>
      <c r="M445" s="6" t="s">
        <v>101</v>
      </c>
      <c r="N445" s="8">
        <v>11</v>
      </c>
      <c r="O445" s="8">
        <f t="shared" si="26"/>
        <v>0</v>
      </c>
    </row>
    <row r="446" spans="1:16" x14ac:dyDescent="0.2">
      <c r="A446" s="6" t="s">
        <v>14</v>
      </c>
      <c r="B446" s="6" t="s">
        <v>128</v>
      </c>
      <c r="C446" s="6" t="s">
        <v>172</v>
      </c>
      <c r="D446" s="6" t="s">
        <v>153</v>
      </c>
      <c r="E446" s="6">
        <v>2002</v>
      </c>
      <c r="F446" s="6">
        <v>0</v>
      </c>
      <c r="G446" s="6">
        <v>6</v>
      </c>
      <c r="H446" s="7">
        <v>37846</v>
      </c>
      <c r="I446" s="6">
        <v>2005</v>
      </c>
      <c r="J446" s="6" t="s">
        <v>859</v>
      </c>
      <c r="K446" s="6"/>
      <c r="L446" s="6"/>
      <c r="M446" s="6" t="s">
        <v>172</v>
      </c>
      <c r="N446" s="8">
        <v>5.56</v>
      </c>
      <c r="O446" s="8">
        <f t="shared" si="26"/>
        <v>0</v>
      </c>
    </row>
    <row r="447" spans="1:16" x14ac:dyDescent="0.2">
      <c r="A447" s="6" t="s">
        <v>14</v>
      </c>
      <c r="B447" s="6" t="s">
        <v>61</v>
      </c>
      <c r="C447" s="6" t="s">
        <v>69</v>
      </c>
      <c r="D447" s="6" t="s">
        <v>71</v>
      </c>
      <c r="E447" s="6">
        <v>2002</v>
      </c>
      <c r="F447" s="6">
        <v>0</v>
      </c>
      <c r="G447" s="6">
        <v>12</v>
      </c>
      <c r="H447" s="7">
        <v>37926</v>
      </c>
      <c r="I447" s="6">
        <v>2013</v>
      </c>
      <c r="J447" s="6" t="s">
        <v>844</v>
      </c>
      <c r="K447" s="6"/>
      <c r="L447" s="6" t="s">
        <v>76</v>
      </c>
      <c r="M447" s="6" t="s">
        <v>73</v>
      </c>
      <c r="N447" s="8">
        <v>10</v>
      </c>
      <c r="O447" s="8">
        <f t="shared" si="26"/>
        <v>0</v>
      </c>
      <c r="P447" s="5"/>
    </row>
    <row r="448" spans="1:16" x14ac:dyDescent="0.2">
      <c r="A448" s="6" t="s">
        <v>210</v>
      </c>
      <c r="B448" s="6" t="s">
        <v>128</v>
      </c>
      <c r="C448" s="6" t="s">
        <v>387</v>
      </c>
      <c r="D448" s="6" t="s">
        <v>390</v>
      </c>
      <c r="E448" s="6">
        <v>2002</v>
      </c>
      <c r="F448" s="6">
        <v>0</v>
      </c>
      <c r="G448" s="6">
        <v>6</v>
      </c>
      <c r="H448" s="7">
        <v>37846</v>
      </c>
      <c r="I448" s="6">
        <v>2007</v>
      </c>
      <c r="J448" s="6" t="s">
        <v>941</v>
      </c>
      <c r="K448" s="6"/>
      <c r="L448" s="6"/>
      <c r="M448" s="6"/>
      <c r="N448" s="8">
        <v>4.7</v>
      </c>
      <c r="O448" s="8">
        <f t="shared" si="26"/>
        <v>0</v>
      </c>
    </row>
    <row r="449" spans="1:16" x14ac:dyDescent="0.2">
      <c r="A449" s="6" t="s">
        <v>14</v>
      </c>
      <c r="B449" s="6" t="s">
        <v>61</v>
      </c>
      <c r="C449" s="6" t="s">
        <v>322</v>
      </c>
      <c r="D449" s="6" t="s">
        <v>748</v>
      </c>
      <c r="E449" s="6">
        <v>2002</v>
      </c>
      <c r="F449" s="6">
        <v>0</v>
      </c>
      <c r="G449" s="6">
        <v>12</v>
      </c>
      <c r="H449" s="7">
        <v>39173</v>
      </c>
      <c r="I449" s="6">
        <v>2008</v>
      </c>
      <c r="J449" s="6" t="s">
        <v>947</v>
      </c>
      <c r="K449" s="6"/>
      <c r="L449" s="6" t="s">
        <v>749</v>
      </c>
      <c r="M449" s="6" t="s">
        <v>945</v>
      </c>
      <c r="N449" s="8">
        <v>10</v>
      </c>
      <c r="O449" s="8">
        <f t="shared" si="26"/>
        <v>0</v>
      </c>
      <c r="P449" s="5"/>
    </row>
    <row r="450" spans="1:16" x14ac:dyDescent="0.2">
      <c r="A450" s="6" t="s">
        <v>210</v>
      </c>
      <c r="B450" s="6" t="s">
        <v>61</v>
      </c>
      <c r="C450" s="6" t="s">
        <v>319</v>
      </c>
      <c r="D450" s="6" t="s">
        <v>746</v>
      </c>
      <c r="E450" s="6">
        <v>2002</v>
      </c>
      <c r="F450" s="6">
        <v>0</v>
      </c>
      <c r="G450" s="6">
        <v>3</v>
      </c>
      <c r="H450" s="7">
        <v>38200</v>
      </c>
      <c r="I450" s="6">
        <v>2010</v>
      </c>
      <c r="J450" s="6" t="s">
        <v>926</v>
      </c>
      <c r="K450" s="6"/>
      <c r="L450" s="6"/>
      <c r="M450" s="6" t="s">
        <v>745</v>
      </c>
      <c r="N450" s="8">
        <v>8.25</v>
      </c>
      <c r="O450" s="8">
        <f t="shared" si="26"/>
        <v>0</v>
      </c>
    </row>
    <row r="451" spans="1:16" x14ac:dyDescent="0.2">
      <c r="A451" s="6" t="s">
        <v>14</v>
      </c>
      <c r="B451" s="6" t="s">
        <v>61</v>
      </c>
      <c r="C451" s="6" t="s">
        <v>69</v>
      </c>
      <c r="D451" s="6" t="s">
        <v>71</v>
      </c>
      <c r="E451" s="6">
        <v>2002</v>
      </c>
      <c r="F451" s="6">
        <v>0</v>
      </c>
      <c r="G451" s="6">
        <v>12</v>
      </c>
      <c r="H451" s="7">
        <v>37926</v>
      </c>
      <c r="I451" s="6">
        <v>2013</v>
      </c>
      <c r="J451" s="6" t="s">
        <v>843</v>
      </c>
      <c r="K451" s="6"/>
      <c r="L451" s="6" t="s">
        <v>75</v>
      </c>
      <c r="M451" s="6" t="s">
        <v>73</v>
      </c>
      <c r="N451" s="8">
        <v>10</v>
      </c>
      <c r="O451" s="8">
        <f t="shared" si="26"/>
        <v>0</v>
      </c>
      <c r="P451" s="5"/>
    </row>
    <row r="452" spans="1:16" x14ac:dyDescent="0.2">
      <c r="A452" s="6" t="s">
        <v>210</v>
      </c>
      <c r="B452" s="6" t="s">
        <v>61</v>
      </c>
      <c r="C452" s="6" t="s">
        <v>322</v>
      </c>
      <c r="D452" s="6" t="s">
        <v>753</v>
      </c>
      <c r="E452" s="6">
        <v>2002</v>
      </c>
      <c r="F452" s="6">
        <v>0</v>
      </c>
      <c r="G452" s="6">
        <v>3</v>
      </c>
      <c r="H452" s="7">
        <v>38200</v>
      </c>
      <c r="I452" s="6">
        <v>2010</v>
      </c>
      <c r="J452" s="6" t="s">
        <v>885</v>
      </c>
      <c r="K452" s="6"/>
      <c r="L452" s="6"/>
      <c r="M452" s="6" t="s">
        <v>322</v>
      </c>
      <c r="N452" s="8">
        <v>16.600000000000001</v>
      </c>
      <c r="O452" s="8">
        <f t="shared" si="26"/>
        <v>0</v>
      </c>
      <c r="P452" s="5"/>
    </row>
    <row r="453" spans="1:16" x14ac:dyDescent="0.2">
      <c r="A453" s="6" t="s">
        <v>14</v>
      </c>
      <c r="B453" s="6" t="s">
        <v>728</v>
      </c>
      <c r="C453" s="6" t="s">
        <v>730</v>
      </c>
      <c r="D453" s="6" t="s">
        <v>729</v>
      </c>
      <c r="E453" s="6">
        <v>2003</v>
      </c>
      <c r="F453" s="6">
        <v>0</v>
      </c>
      <c r="G453" s="6">
        <v>6</v>
      </c>
      <c r="H453" s="7">
        <v>38078</v>
      </c>
      <c r="I453" s="6">
        <v>2006</v>
      </c>
      <c r="J453" s="6"/>
      <c r="K453" s="6"/>
      <c r="L453" s="6" t="s">
        <v>731</v>
      </c>
      <c r="M453" s="8">
        <v>4</v>
      </c>
      <c r="N453" s="8" t="e">
        <f>#REF!*#REF!</f>
        <v>#REF!</v>
      </c>
      <c r="O453" s="9"/>
      <c r="P453" s="5"/>
    </row>
    <row r="454" spans="1:16" x14ac:dyDescent="0.2">
      <c r="A454" s="1" t="s">
        <v>14</v>
      </c>
      <c r="B454" s="1" t="s">
        <v>61</v>
      </c>
      <c r="C454" s="1" t="s">
        <v>474</v>
      </c>
      <c r="D454" s="1" t="s">
        <v>778</v>
      </c>
      <c r="E454" s="1">
        <v>2003</v>
      </c>
      <c r="F454" s="1">
        <v>0</v>
      </c>
      <c r="G454" s="1">
        <v>24</v>
      </c>
      <c r="H454" s="3">
        <v>38412</v>
      </c>
      <c r="I454" s="1">
        <v>2007</v>
      </c>
      <c r="M454" s="1" t="s">
        <v>51</v>
      </c>
      <c r="N454" s="2">
        <v>3</v>
      </c>
      <c r="O454" s="2">
        <f>F454*N454</f>
        <v>0</v>
      </c>
      <c r="P454" s="5"/>
    </row>
    <row r="455" spans="1:16" x14ac:dyDescent="0.2">
      <c r="A455" s="1" t="s">
        <v>14</v>
      </c>
      <c r="B455" s="1" t="s">
        <v>61</v>
      </c>
      <c r="C455" s="1" t="s">
        <v>82</v>
      </c>
      <c r="D455" s="1" t="s">
        <v>739</v>
      </c>
      <c r="E455" s="1">
        <v>2003</v>
      </c>
      <c r="F455" s="1">
        <v>0</v>
      </c>
      <c r="G455" s="1">
        <v>6</v>
      </c>
      <c r="H455" s="3">
        <v>38200</v>
      </c>
      <c r="I455" s="1">
        <v>2006</v>
      </c>
      <c r="M455" s="2">
        <v>4.5999999999999996</v>
      </c>
      <c r="N455" s="2">
        <f>F455*M455</f>
        <v>0</v>
      </c>
      <c r="P455" s="5"/>
    </row>
    <row r="456" spans="1:16" x14ac:dyDescent="0.2">
      <c r="A456" s="6" t="s">
        <v>14</v>
      </c>
      <c r="B456" s="6" t="s">
        <v>61</v>
      </c>
      <c r="C456" s="6" t="s">
        <v>740</v>
      </c>
      <c r="D456" s="6" t="s">
        <v>741</v>
      </c>
      <c r="E456" s="6">
        <v>2003</v>
      </c>
      <c r="F456" s="6">
        <v>0</v>
      </c>
      <c r="G456" s="6">
        <v>3</v>
      </c>
      <c r="H456" s="7">
        <v>38200</v>
      </c>
      <c r="I456" s="6">
        <v>2006</v>
      </c>
      <c r="J456" s="6"/>
      <c r="K456" s="6"/>
      <c r="L456" s="6"/>
      <c r="M456" s="8">
        <v>8</v>
      </c>
      <c r="N456" s="8">
        <f>F456*M456</f>
        <v>0</v>
      </c>
      <c r="O456" s="9"/>
      <c r="P456" s="5"/>
    </row>
    <row r="457" spans="1:16" ht="12" customHeight="1" x14ac:dyDescent="0.2">
      <c r="A457" s="6" t="s">
        <v>14</v>
      </c>
      <c r="B457" s="6" t="s">
        <v>128</v>
      </c>
      <c r="C457" s="6" t="s">
        <v>580</v>
      </c>
      <c r="D457" s="6" t="s">
        <v>735</v>
      </c>
      <c r="E457" s="6">
        <v>2003</v>
      </c>
      <c r="F457" s="6">
        <v>0</v>
      </c>
      <c r="G457" s="6">
        <v>24</v>
      </c>
      <c r="H457" s="7">
        <v>38108</v>
      </c>
      <c r="I457" s="6">
        <v>2005</v>
      </c>
      <c r="J457" s="6"/>
      <c r="K457" s="6"/>
      <c r="L457" s="6" t="s">
        <v>166</v>
      </c>
      <c r="M457" s="8">
        <v>2.6</v>
      </c>
      <c r="N457" s="8">
        <f>F457*M457</f>
        <v>0</v>
      </c>
      <c r="O457" s="6"/>
      <c r="P457" s="5"/>
    </row>
    <row r="458" spans="1:16" x14ac:dyDescent="0.2">
      <c r="A458" s="6" t="s">
        <v>14</v>
      </c>
      <c r="B458" s="6" t="s">
        <v>196</v>
      </c>
      <c r="C458" s="6" t="s">
        <v>699</v>
      </c>
      <c r="D458" s="6" t="s">
        <v>765</v>
      </c>
      <c r="E458" s="6">
        <v>2003</v>
      </c>
      <c r="F458" s="6">
        <v>0</v>
      </c>
      <c r="G458" s="6">
        <v>3</v>
      </c>
      <c r="H458" s="7">
        <v>38353</v>
      </c>
      <c r="I458" s="6">
        <v>2010</v>
      </c>
      <c r="J458" s="6"/>
      <c r="K458" s="6" t="s">
        <v>766</v>
      </c>
      <c r="L458" s="6"/>
      <c r="M458" s="6" t="s">
        <v>699</v>
      </c>
      <c r="N458" s="8">
        <v>8.5</v>
      </c>
      <c r="O458" s="8">
        <f>F458*N458</f>
        <v>0</v>
      </c>
    </row>
    <row r="459" spans="1:16" x14ac:dyDescent="0.2">
      <c r="A459" s="6" t="s">
        <v>14</v>
      </c>
      <c r="B459" s="6" t="s">
        <v>61</v>
      </c>
      <c r="C459" s="6" t="s">
        <v>754</v>
      </c>
      <c r="D459" s="6" t="s">
        <v>733</v>
      </c>
      <c r="E459" s="6">
        <v>2003</v>
      </c>
      <c r="F459" s="6">
        <v>0</v>
      </c>
      <c r="G459" s="6">
        <v>2</v>
      </c>
      <c r="H459" s="7">
        <v>38626</v>
      </c>
      <c r="I459" s="6">
        <v>2008</v>
      </c>
      <c r="J459" s="6" t="s">
        <v>838</v>
      </c>
      <c r="K459" s="6"/>
      <c r="L459" s="6"/>
      <c r="M459" s="6" t="s">
        <v>734</v>
      </c>
      <c r="N459" s="8">
        <v>7</v>
      </c>
      <c r="O459" s="8">
        <f>F459*N459</f>
        <v>0</v>
      </c>
    </row>
    <row r="460" spans="1:16" x14ac:dyDescent="0.2">
      <c r="A460" s="6" t="s">
        <v>14</v>
      </c>
      <c r="B460" s="6" t="s">
        <v>61</v>
      </c>
      <c r="C460" s="6" t="s">
        <v>745</v>
      </c>
      <c r="D460" s="6" t="s">
        <v>746</v>
      </c>
      <c r="E460" s="6">
        <v>2003</v>
      </c>
      <c r="F460" s="6">
        <v>0</v>
      </c>
      <c r="G460" s="6">
        <v>6</v>
      </c>
      <c r="H460" s="7">
        <v>38200</v>
      </c>
      <c r="I460" s="6">
        <v>2009</v>
      </c>
      <c r="J460" s="6" t="s">
        <v>838</v>
      </c>
      <c r="K460" s="6" t="s">
        <v>935</v>
      </c>
      <c r="L460" s="6" t="s">
        <v>747</v>
      </c>
      <c r="M460" s="6"/>
      <c r="N460" s="8">
        <v>6.5</v>
      </c>
      <c r="O460" s="8">
        <f>F460*N460</f>
        <v>0</v>
      </c>
    </row>
    <row r="461" spans="1:16" x14ac:dyDescent="0.2">
      <c r="A461" s="6" t="s">
        <v>14</v>
      </c>
      <c r="B461" s="6" t="s">
        <v>196</v>
      </c>
      <c r="C461" s="6" t="s">
        <v>773</v>
      </c>
      <c r="D461" s="6" t="s">
        <v>776</v>
      </c>
      <c r="E461" s="6">
        <v>2003</v>
      </c>
      <c r="F461" s="6">
        <v>0</v>
      </c>
      <c r="G461" s="6">
        <v>3</v>
      </c>
      <c r="H461" s="7">
        <v>38353</v>
      </c>
      <c r="I461" s="6">
        <v>2006</v>
      </c>
      <c r="J461" s="6" t="s">
        <v>863</v>
      </c>
      <c r="K461" s="6"/>
      <c r="L461" s="6"/>
      <c r="M461" s="6" t="s">
        <v>775</v>
      </c>
      <c r="N461" s="8">
        <v>4.13</v>
      </c>
      <c r="O461" s="8">
        <f>F461*N461</f>
        <v>0</v>
      </c>
    </row>
    <row r="462" spans="1:16" x14ac:dyDescent="0.2">
      <c r="A462" s="1" t="s">
        <v>14</v>
      </c>
      <c r="B462" s="1" t="s">
        <v>196</v>
      </c>
      <c r="C462" s="1" t="s">
        <v>768</v>
      </c>
      <c r="D462" s="1" t="s">
        <v>769</v>
      </c>
      <c r="E462" s="1">
        <v>2003</v>
      </c>
      <c r="F462" s="1">
        <v>0</v>
      </c>
      <c r="G462" s="1">
        <v>6</v>
      </c>
      <c r="H462" s="3">
        <v>38353</v>
      </c>
      <c r="I462" s="1">
        <v>2007</v>
      </c>
      <c r="J462" s="1" t="s">
        <v>862</v>
      </c>
      <c r="M462" s="1" t="s">
        <v>770</v>
      </c>
      <c r="N462" s="2">
        <v>3.65</v>
      </c>
      <c r="O462" s="2">
        <v>0</v>
      </c>
      <c r="P462" s="5"/>
    </row>
    <row r="463" spans="1:16" x14ac:dyDescent="0.2">
      <c r="A463" s="1" t="s">
        <v>210</v>
      </c>
      <c r="B463" s="1" t="s">
        <v>128</v>
      </c>
      <c r="C463" s="1" t="s">
        <v>174</v>
      </c>
      <c r="D463" s="1" t="s">
        <v>736</v>
      </c>
      <c r="E463" s="1">
        <v>2003</v>
      </c>
      <c r="F463" s="1">
        <v>0</v>
      </c>
      <c r="G463" s="1">
        <v>1</v>
      </c>
      <c r="H463" s="3">
        <v>37773</v>
      </c>
      <c r="I463" s="1">
        <v>2005</v>
      </c>
      <c r="J463" s="1" t="s">
        <v>896</v>
      </c>
      <c r="L463" s="1" t="s">
        <v>940</v>
      </c>
      <c r="M463" s="1" t="s">
        <v>737</v>
      </c>
      <c r="N463" s="2">
        <v>5</v>
      </c>
      <c r="O463" s="2">
        <f>F463*N463</f>
        <v>0</v>
      </c>
    </row>
    <row r="464" spans="1:16" x14ac:dyDescent="0.2">
      <c r="A464" s="1" t="s">
        <v>210</v>
      </c>
      <c r="B464" s="1" t="s">
        <v>199</v>
      </c>
      <c r="C464" s="1" t="s">
        <v>952</v>
      </c>
      <c r="D464" s="1" t="s">
        <v>953</v>
      </c>
      <c r="E464" s="1">
        <v>2003</v>
      </c>
      <c r="F464" s="1">
        <v>0</v>
      </c>
      <c r="G464" s="1">
        <v>1</v>
      </c>
      <c r="H464" s="3">
        <v>39173</v>
      </c>
      <c r="I464" s="1">
        <v>2012</v>
      </c>
      <c r="J464" s="1" t="s">
        <v>873</v>
      </c>
      <c r="L464" s="1" t="s">
        <v>954</v>
      </c>
      <c r="M464" s="1" t="s">
        <v>952</v>
      </c>
      <c r="N464" s="2">
        <v>0</v>
      </c>
      <c r="O464" s="2">
        <f>F464*N464</f>
        <v>0</v>
      </c>
      <c r="P464" s="5"/>
    </row>
    <row r="465" spans="1:16" x14ac:dyDescent="0.2">
      <c r="A465" s="1" t="s">
        <v>210</v>
      </c>
      <c r="B465" s="1" t="s">
        <v>100</v>
      </c>
      <c r="C465" s="1" t="s">
        <v>1037</v>
      </c>
      <c r="D465" s="1" t="s">
        <v>1038</v>
      </c>
      <c r="E465" s="1">
        <v>2003</v>
      </c>
      <c r="F465" s="1">
        <v>0</v>
      </c>
      <c r="G465" s="1">
        <v>1</v>
      </c>
      <c r="H465" s="3">
        <v>39753</v>
      </c>
      <c r="I465" s="1">
        <v>2013</v>
      </c>
      <c r="J465" s="1" t="s">
        <v>903</v>
      </c>
      <c r="M465" s="1" t="s">
        <v>1039</v>
      </c>
      <c r="N465" s="2">
        <v>10</v>
      </c>
      <c r="O465" s="2">
        <f>F465*N465</f>
        <v>0</v>
      </c>
      <c r="P465" s="5"/>
    </row>
    <row r="466" spans="1:16" x14ac:dyDescent="0.2">
      <c r="A466" s="1" t="s">
        <v>14</v>
      </c>
      <c r="B466" s="1" t="s">
        <v>196</v>
      </c>
      <c r="C466" s="1" t="s">
        <v>699</v>
      </c>
      <c r="D466" s="1" t="s">
        <v>767</v>
      </c>
      <c r="E466" s="1">
        <v>2004</v>
      </c>
      <c r="F466" s="1">
        <v>0</v>
      </c>
      <c r="G466" s="1">
        <v>3</v>
      </c>
      <c r="H466" s="3">
        <v>38353</v>
      </c>
      <c r="I466" s="1">
        <v>2007</v>
      </c>
      <c r="L466" s="1" t="s">
        <v>699</v>
      </c>
      <c r="M466" s="2">
        <v>5</v>
      </c>
      <c r="N466" s="2">
        <f>F466*M466</f>
        <v>0</v>
      </c>
    </row>
    <row r="467" spans="1:16" x14ac:dyDescent="0.2">
      <c r="A467" s="1" t="s">
        <v>14</v>
      </c>
      <c r="B467" s="1" t="s">
        <v>61</v>
      </c>
      <c r="C467" s="1" t="s">
        <v>65</v>
      </c>
      <c r="D467" s="1" t="s">
        <v>758</v>
      </c>
      <c r="E467" s="1">
        <v>2004</v>
      </c>
      <c r="F467" s="1">
        <v>0</v>
      </c>
      <c r="G467" s="1">
        <v>6</v>
      </c>
      <c r="H467" s="3">
        <v>38604</v>
      </c>
      <c r="I467" s="1">
        <v>2010</v>
      </c>
      <c r="J467" s="1" t="s">
        <v>841</v>
      </c>
      <c r="M467" s="1" t="s">
        <v>51</v>
      </c>
      <c r="N467" s="2">
        <v>8</v>
      </c>
      <c r="O467" s="2">
        <v>0</v>
      </c>
      <c r="P467" s="5"/>
    </row>
    <row r="468" spans="1:16" x14ac:dyDescent="0.2">
      <c r="A468" s="6" t="s">
        <v>210</v>
      </c>
      <c r="B468" s="6" t="s">
        <v>811</v>
      </c>
      <c r="C468" s="6" t="s">
        <v>812</v>
      </c>
      <c r="D468" s="6" t="s">
        <v>813</v>
      </c>
      <c r="E468" s="6">
        <v>2004</v>
      </c>
      <c r="F468" s="6">
        <v>0</v>
      </c>
      <c r="G468" s="6">
        <v>2</v>
      </c>
      <c r="H468" s="7">
        <v>38777</v>
      </c>
      <c r="I468" s="6">
        <v>2016</v>
      </c>
      <c r="J468" s="6" t="s">
        <v>928</v>
      </c>
      <c r="K468" s="6"/>
      <c r="L468" s="6"/>
      <c r="M468" s="6">
        <v>1855</v>
      </c>
      <c r="N468" s="8">
        <v>0</v>
      </c>
      <c r="O468" s="8">
        <v>0</v>
      </c>
    </row>
    <row r="469" spans="1:16" x14ac:dyDescent="0.2">
      <c r="A469" s="6" t="s">
        <v>14</v>
      </c>
      <c r="B469" s="6" t="s">
        <v>61</v>
      </c>
      <c r="C469" s="6" t="s">
        <v>944</v>
      </c>
      <c r="D469" s="6" t="s">
        <v>748</v>
      </c>
      <c r="E469" s="6">
        <v>2004</v>
      </c>
      <c r="F469" s="6">
        <v>0</v>
      </c>
      <c r="G469" s="6">
        <v>6</v>
      </c>
      <c r="H469" s="7">
        <v>39173</v>
      </c>
      <c r="I469" s="6">
        <v>2008</v>
      </c>
      <c r="J469" s="6" t="s">
        <v>838</v>
      </c>
      <c r="K469" s="6"/>
      <c r="L469" s="6"/>
      <c r="M469" s="6" t="s">
        <v>945</v>
      </c>
      <c r="N469" s="8">
        <v>6.1</v>
      </c>
      <c r="O469" s="8">
        <f>F469*N469</f>
        <v>0</v>
      </c>
      <c r="P469" s="5"/>
    </row>
    <row r="470" spans="1:16" x14ac:dyDescent="0.2">
      <c r="A470" s="6" t="s">
        <v>210</v>
      </c>
      <c r="B470" s="6" t="s">
        <v>41</v>
      </c>
      <c r="C470" s="6" t="s">
        <v>239</v>
      </c>
      <c r="D470" s="6" t="s">
        <v>988</v>
      </c>
      <c r="E470" s="6">
        <v>2004</v>
      </c>
      <c r="F470" s="6">
        <v>0</v>
      </c>
      <c r="G470" s="6">
        <v>1</v>
      </c>
      <c r="H470" s="7">
        <v>39356</v>
      </c>
      <c r="I470" s="6">
        <v>2014</v>
      </c>
      <c r="J470" s="6" t="s">
        <v>866</v>
      </c>
      <c r="K470" s="6"/>
      <c r="L470" s="6"/>
      <c r="M470" s="6" t="s">
        <v>989</v>
      </c>
      <c r="N470" s="8">
        <v>15</v>
      </c>
      <c r="O470" s="8">
        <f>F470*N470</f>
        <v>0</v>
      </c>
      <c r="P470" s="5"/>
    </row>
    <row r="471" spans="1:16" x14ac:dyDescent="0.2">
      <c r="A471" s="1" t="s">
        <v>210</v>
      </c>
      <c r="B471" s="1" t="s">
        <v>100</v>
      </c>
      <c r="C471" s="1" t="s">
        <v>101</v>
      </c>
      <c r="D471" s="1" t="s">
        <v>938</v>
      </c>
      <c r="E471" s="1">
        <v>2004</v>
      </c>
      <c r="F471" s="1">
        <v>0</v>
      </c>
      <c r="G471" s="1">
        <v>6</v>
      </c>
      <c r="H471" s="3">
        <v>38991</v>
      </c>
      <c r="I471" s="1">
        <v>2008</v>
      </c>
      <c r="J471" s="1" t="s">
        <v>992</v>
      </c>
      <c r="M471" s="1" t="s">
        <v>101</v>
      </c>
      <c r="N471" s="2">
        <v>8.1999999999999993</v>
      </c>
      <c r="O471" s="2">
        <f>F471*N471</f>
        <v>0</v>
      </c>
    </row>
    <row r="472" spans="1:16" x14ac:dyDescent="0.2">
      <c r="A472" s="1" t="s">
        <v>14</v>
      </c>
      <c r="B472" s="1" t="s">
        <v>100</v>
      </c>
      <c r="C472" s="1" t="s">
        <v>101</v>
      </c>
      <c r="D472" s="1" t="s">
        <v>938</v>
      </c>
      <c r="E472" s="1">
        <v>2004</v>
      </c>
      <c r="F472" s="1">
        <v>0</v>
      </c>
      <c r="G472" s="1">
        <v>6</v>
      </c>
      <c r="H472" s="3">
        <v>38991</v>
      </c>
      <c r="I472" s="1">
        <v>2010</v>
      </c>
      <c r="J472" s="1" t="s">
        <v>850</v>
      </c>
      <c r="M472" s="1" t="s">
        <v>101</v>
      </c>
      <c r="N472" s="2">
        <v>8</v>
      </c>
      <c r="O472" s="2">
        <f>F472*N472</f>
        <v>0</v>
      </c>
    </row>
    <row r="473" spans="1:16" x14ac:dyDescent="0.2">
      <c r="A473" s="6" t="s">
        <v>14</v>
      </c>
      <c r="B473" s="6" t="s">
        <v>128</v>
      </c>
      <c r="C473" s="6" t="s">
        <v>580</v>
      </c>
      <c r="D473" s="6" t="s">
        <v>735</v>
      </c>
      <c r="E473" s="6">
        <v>2005</v>
      </c>
      <c r="F473" s="6">
        <v>0</v>
      </c>
      <c r="G473" s="6">
        <v>12</v>
      </c>
      <c r="H473" s="7">
        <v>38534</v>
      </c>
      <c r="I473" s="6">
        <v>2007</v>
      </c>
      <c r="J473" s="6" t="s">
        <v>858</v>
      </c>
      <c r="K473" s="6" t="s">
        <v>939</v>
      </c>
      <c r="L473" s="6"/>
      <c r="M473" s="6" t="s">
        <v>166</v>
      </c>
      <c r="N473" s="8">
        <v>2.75</v>
      </c>
      <c r="O473" s="8">
        <f>F473*N473</f>
        <v>0</v>
      </c>
    </row>
    <row r="474" spans="1:16" x14ac:dyDescent="0.2">
      <c r="A474" s="6" t="s">
        <v>14</v>
      </c>
      <c r="B474" s="6" t="s">
        <v>61</v>
      </c>
      <c r="C474" s="6" t="s">
        <v>948</v>
      </c>
      <c r="D474" s="6" t="s">
        <v>949</v>
      </c>
      <c r="E474" s="6">
        <v>2005</v>
      </c>
      <c r="F474" s="6">
        <v>0</v>
      </c>
      <c r="G474" s="6">
        <v>3</v>
      </c>
      <c r="H474" s="7">
        <v>39173</v>
      </c>
      <c r="I474" s="6">
        <v>2008</v>
      </c>
      <c r="J474" s="6" t="s">
        <v>838</v>
      </c>
      <c r="K474" s="6"/>
      <c r="L474" s="6" t="s">
        <v>103</v>
      </c>
      <c r="M474" s="6" t="s">
        <v>60</v>
      </c>
      <c r="N474" s="8">
        <v>5</v>
      </c>
      <c r="O474" s="8">
        <v>0</v>
      </c>
      <c r="P474" s="5"/>
    </row>
    <row r="475" spans="1:16" x14ac:dyDescent="0.2">
      <c r="A475" s="6" t="s">
        <v>14</v>
      </c>
      <c r="B475" s="6" t="s">
        <v>61</v>
      </c>
      <c r="C475" s="6" t="s">
        <v>943</v>
      </c>
      <c r="D475" s="6" t="s">
        <v>748</v>
      </c>
      <c r="E475" s="6">
        <v>2005</v>
      </c>
      <c r="F475" s="6">
        <v>0</v>
      </c>
      <c r="G475" s="6">
        <v>6</v>
      </c>
      <c r="H475" s="7">
        <v>39173</v>
      </c>
      <c r="I475" s="6">
        <v>2008</v>
      </c>
      <c r="J475" s="6" t="s">
        <v>846</v>
      </c>
      <c r="K475" s="6"/>
      <c r="L475" s="6"/>
      <c r="M475" s="6" t="s">
        <v>945</v>
      </c>
      <c r="N475" s="8">
        <v>6.3</v>
      </c>
      <c r="O475" s="8">
        <f t="shared" ref="O475:O499" si="27">F475*N475</f>
        <v>0</v>
      </c>
    </row>
    <row r="476" spans="1:16" x14ac:dyDescent="0.2">
      <c r="A476" s="6" t="s">
        <v>14</v>
      </c>
      <c r="B476" s="6" t="s">
        <v>61</v>
      </c>
      <c r="C476" s="6" t="s">
        <v>65</v>
      </c>
      <c r="D476" s="6" t="s">
        <v>1001</v>
      </c>
      <c r="E476" s="6">
        <v>2005</v>
      </c>
      <c r="F476" s="6">
        <v>0</v>
      </c>
      <c r="G476" s="6">
        <v>6</v>
      </c>
      <c r="H476" s="7">
        <v>39417</v>
      </c>
      <c r="I476" s="6">
        <v>2010</v>
      </c>
      <c r="J476" s="6" t="s">
        <v>878</v>
      </c>
      <c r="K476" s="6"/>
      <c r="L476" s="6"/>
      <c r="M476" s="6" t="s">
        <v>51</v>
      </c>
      <c r="N476" s="8">
        <v>5</v>
      </c>
      <c r="O476" s="8">
        <f t="shared" si="27"/>
        <v>0</v>
      </c>
      <c r="P476" s="5"/>
    </row>
    <row r="477" spans="1:16" x14ac:dyDescent="0.2">
      <c r="A477" s="6" t="s">
        <v>14</v>
      </c>
      <c r="B477" s="6" t="s">
        <v>61</v>
      </c>
      <c r="C477" s="6" t="s">
        <v>754</v>
      </c>
      <c r="D477" s="6" t="s">
        <v>733</v>
      </c>
      <c r="E477" s="6">
        <v>2005</v>
      </c>
      <c r="F477" s="6">
        <v>0</v>
      </c>
      <c r="G477" s="6">
        <v>6</v>
      </c>
      <c r="H477" s="7">
        <v>39173</v>
      </c>
      <c r="I477" s="6">
        <v>2008</v>
      </c>
      <c r="J477" s="6" t="s">
        <v>838</v>
      </c>
      <c r="K477" s="6"/>
      <c r="L477" s="6"/>
      <c r="M477" s="6" t="s">
        <v>236</v>
      </c>
      <c r="N477" s="8">
        <v>7.6</v>
      </c>
      <c r="O477" s="8">
        <f t="shared" si="27"/>
        <v>0</v>
      </c>
      <c r="P477" s="5"/>
    </row>
    <row r="478" spans="1:16" x14ac:dyDescent="0.2">
      <c r="A478" s="6" t="s">
        <v>14</v>
      </c>
      <c r="B478" s="1" t="s">
        <v>61</v>
      </c>
      <c r="C478" s="1" t="s">
        <v>61</v>
      </c>
      <c r="D478" s="1" t="s">
        <v>733</v>
      </c>
      <c r="E478" s="1">
        <v>2005</v>
      </c>
      <c r="F478" s="1">
        <v>0</v>
      </c>
      <c r="G478" s="1">
        <v>6</v>
      </c>
      <c r="H478" s="3">
        <v>39173</v>
      </c>
      <c r="I478" s="1">
        <v>2008</v>
      </c>
      <c r="J478" s="1" t="s">
        <v>848</v>
      </c>
      <c r="M478" s="1" t="s">
        <v>236</v>
      </c>
      <c r="N478" s="2">
        <v>9</v>
      </c>
      <c r="O478" s="2">
        <f t="shared" si="27"/>
        <v>0</v>
      </c>
      <c r="P478" s="5"/>
    </row>
    <row r="479" spans="1:16" x14ac:dyDescent="0.2">
      <c r="A479" s="6" t="s">
        <v>14</v>
      </c>
      <c r="B479" s="11" t="s">
        <v>61</v>
      </c>
      <c r="C479" s="11" t="s">
        <v>981</v>
      </c>
      <c r="D479" s="11" t="s">
        <v>733</v>
      </c>
      <c r="E479" s="11">
        <v>2005</v>
      </c>
      <c r="F479" s="11">
        <v>0</v>
      </c>
      <c r="G479" s="11">
        <v>6</v>
      </c>
      <c r="H479" s="12">
        <v>39295</v>
      </c>
      <c r="I479" s="11">
        <v>2010</v>
      </c>
      <c r="J479" s="11" t="s">
        <v>958</v>
      </c>
      <c r="K479" s="11"/>
      <c r="L479" s="11"/>
      <c r="M479" s="11" t="s">
        <v>734</v>
      </c>
      <c r="N479" s="13">
        <v>7.5</v>
      </c>
      <c r="O479" s="13">
        <f t="shared" si="27"/>
        <v>0</v>
      </c>
      <c r="P479" s="5"/>
    </row>
    <row r="480" spans="1:16" x14ac:dyDescent="0.2">
      <c r="A480" s="6" t="s">
        <v>14</v>
      </c>
      <c r="B480" s="1" t="s">
        <v>61</v>
      </c>
      <c r="C480" s="1" t="s">
        <v>322</v>
      </c>
      <c r="D480" s="1" t="s">
        <v>733</v>
      </c>
      <c r="E480" s="1">
        <v>2005</v>
      </c>
      <c r="F480" s="1">
        <v>0</v>
      </c>
      <c r="G480" s="1">
        <v>6</v>
      </c>
      <c r="H480" s="3">
        <v>39173</v>
      </c>
      <c r="I480" s="1">
        <v>2009</v>
      </c>
      <c r="J480" s="1" t="s">
        <v>841</v>
      </c>
      <c r="L480" s="1" t="s">
        <v>969</v>
      </c>
      <c r="M480" s="1" t="s">
        <v>236</v>
      </c>
      <c r="N480" s="2">
        <v>11.2</v>
      </c>
      <c r="O480" s="2">
        <f t="shared" si="27"/>
        <v>0</v>
      </c>
      <c r="P480" s="5"/>
    </row>
    <row r="481" spans="1:16" x14ac:dyDescent="0.2">
      <c r="A481" s="6" t="s">
        <v>14</v>
      </c>
      <c r="B481" s="6" t="s">
        <v>15</v>
      </c>
      <c r="C481" s="6" t="s">
        <v>35</v>
      </c>
      <c r="D481" s="6" t="s">
        <v>25</v>
      </c>
      <c r="E481" s="6">
        <v>2005</v>
      </c>
      <c r="F481" s="6">
        <v>0</v>
      </c>
      <c r="G481" s="6">
        <v>6</v>
      </c>
      <c r="H481" s="7">
        <v>39466</v>
      </c>
      <c r="I481" s="6">
        <v>2008</v>
      </c>
      <c r="J481" s="6" t="s">
        <v>836</v>
      </c>
      <c r="K481" s="6"/>
      <c r="L481" s="6"/>
      <c r="M481" s="6" t="s">
        <v>1002</v>
      </c>
      <c r="N481" s="8">
        <v>4.5</v>
      </c>
      <c r="O481" s="8">
        <f t="shared" si="27"/>
        <v>0</v>
      </c>
    </row>
    <row r="482" spans="1:16" x14ac:dyDescent="0.2">
      <c r="A482" s="6" t="s">
        <v>210</v>
      </c>
      <c r="B482" s="6" t="s">
        <v>699</v>
      </c>
      <c r="C482" s="6" t="s">
        <v>771</v>
      </c>
      <c r="D482" s="6" t="s">
        <v>1019</v>
      </c>
      <c r="E482" s="6">
        <v>2005</v>
      </c>
      <c r="F482" s="6">
        <v>0</v>
      </c>
      <c r="G482" s="6">
        <v>1</v>
      </c>
      <c r="H482" s="7">
        <v>39661</v>
      </c>
      <c r="I482" s="6">
        <v>2015</v>
      </c>
      <c r="J482" s="6" t="s">
        <v>866</v>
      </c>
      <c r="K482" s="6"/>
      <c r="L482" s="6"/>
      <c r="M482" s="6" t="s">
        <v>1020</v>
      </c>
      <c r="N482" s="8">
        <v>10</v>
      </c>
      <c r="O482" s="8">
        <f t="shared" si="27"/>
        <v>0</v>
      </c>
      <c r="P482" s="5"/>
    </row>
    <row r="483" spans="1:16" x14ac:dyDescent="0.2">
      <c r="A483" s="6" t="s">
        <v>14</v>
      </c>
      <c r="B483" s="6" t="s">
        <v>61</v>
      </c>
      <c r="C483" s="6" t="s">
        <v>967</v>
      </c>
      <c r="D483" s="6" t="s">
        <v>733</v>
      </c>
      <c r="E483" s="6">
        <v>2005</v>
      </c>
      <c r="F483" s="6">
        <v>0</v>
      </c>
      <c r="G483" s="6">
        <v>6</v>
      </c>
      <c r="H483" s="7">
        <v>39295</v>
      </c>
      <c r="I483" s="6">
        <v>2010</v>
      </c>
      <c r="J483" s="6" t="s">
        <v>866</v>
      </c>
      <c r="K483" s="6"/>
      <c r="L483" s="6" t="s">
        <v>980</v>
      </c>
      <c r="M483" s="6" t="s">
        <v>734</v>
      </c>
      <c r="N483" s="8">
        <v>9.15</v>
      </c>
      <c r="O483" s="8">
        <f t="shared" si="27"/>
        <v>0</v>
      </c>
    </row>
    <row r="484" spans="1:16" x14ac:dyDescent="0.2">
      <c r="A484" s="6" t="s">
        <v>14</v>
      </c>
      <c r="B484" s="6" t="s">
        <v>128</v>
      </c>
      <c r="C484" s="6" t="s">
        <v>580</v>
      </c>
      <c r="D484" s="6" t="s">
        <v>1012</v>
      </c>
      <c r="E484" s="6">
        <v>2006</v>
      </c>
      <c r="F484" s="6">
        <v>0</v>
      </c>
      <c r="G484" s="6">
        <v>12</v>
      </c>
      <c r="H484" s="7">
        <v>39479</v>
      </c>
      <c r="I484" s="6">
        <v>2008</v>
      </c>
      <c r="J484" s="6" t="s">
        <v>858</v>
      </c>
      <c r="K484" s="6"/>
      <c r="L484" s="6"/>
      <c r="M484" s="6" t="s">
        <v>166</v>
      </c>
      <c r="N484" s="8">
        <v>2.5</v>
      </c>
      <c r="O484" s="8">
        <f t="shared" si="27"/>
        <v>0</v>
      </c>
      <c r="P484" s="5"/>
    </row>
    <row r="485" spans="1:16" x14ac:dyDescent="0.2">
      <c r="A485" s="6" t="s">
        <v>14</v>
      </c>
      <c r="B485" s="6" t="s">
        <v>15</v>
      </c>
      <c r="C485" s="6" t="s">
        <v>16</v>
      </c>
      <c r="D485" s="6" t="s">
        <v>25</v>
      </c>
      <c r="E485" s="6">
        <v>2006</v>
      </c>
      <c r="F485" s="6">
        <v>0</v>
      </c>
      <c r="G485" s="6">
        <v>6</v>
      </c>
      <c r="H485" s="7">
        <v>39466</v>
      </c>
      <c r="I485" s="6">
        <v>2008</v>
      </c>
      <c r="J485" s="6" t="s">
        <v>833</v>
      </c>
      <c r="K485" s="6"/>
      <c r="L485" s="6"/>
      <c r="M485" s="6" t="s">
        <v>1002</v>
      </c>
      <c r="N485" s="8">
        <v>4.67</v>
      </c>
      <c r="O485" s="8">
        <f t="shared" si="27"/>
        <v>0</v>
      </c>
      <c r="P485" s="5"/>
    </row>
    <row r="486" spans="1:16" x14ac:dyDescent="0.2">
      <c r="A486" s="6" t="s">
        <v>14</v>
      </c>
      <c r="B486" s="6" t="s">
        <v>61</v>
      </c>
      <c r="C486" s="6" t="s">
        <v>89</v>
      </c>
      <c r="D486" s="6" t="s">
        <v>998</v>
      </c>
      <c r="E486" s="6">
        <v>2006</v>
      </c>
      <c r="F486" s="6">
        <v>0</v>
      </c>
      <c r="G486" s="6">
        <v>6</v>
      </c>
      <c r="H486" s="7">
        <v>39417</v>
      </c>
      <c r="I486" s="6">
        <v>2010</v>
      </c>
      <c r="J486" s="6" t="s">
        <v>838</v>
      </c>
      <c r="K486" s="6"/>
      <c r="L486" s="6"/>
      <c r="M486" s="6" t="s">
        <v>290</v>
      </c>
      <c r="N486" s="8">
        <v>5.6</v>
      </c>
      <c r="O486" s="8">
        <f t="shared" si="27"/>
        <v>0</v>
      </c>
      <c r="P486" s="5"/>
    </row>
    <row r="487" spans="1:16" x14ac:dyDescent="0.2">
      <c r="A487" s="6" t="s">
        <v>14</v>
      </c>
      <c r="B487" s="6" t="s">
        <v>15</v>
      </c>
      <c r="C487" s="6" t="s">
        <v>1006</v>
      </c>
      <c r="D487" s="6" t="s">
        <v>1007</v>
      </c>
      <c r="E487" s="6">
        <v>2006</v>
      </c>
      <c r="F487" s="6">
        <v>0</v>
      </c>
      <c r="G487" s="6">
        <v>6</v>
      </c>
      <c r="H487" s="7">
        <v>39466</v>
      </c>
      <c r="I487" s="6">
        <v>2008</v>
      </c>
      <c r="J487" s="6" t="s">
        <v>959</v>
      </c>
      <c r="K487" s="6"/>
      <c r="L487" s="6"/>
      <c r="M487" s="6" t="s">
        <v>1005</v>
      </c>
      <c r="N487" s="8">
        <v>5.7</v>
      </c>
      <c r="O487" s="8">
        <f t="shared" si="27"/>
        <v>0</v>
      </c>
      <c r="P487" s="5"/>
    </row>
    <row r="488" spans="1:16" x14ac:dyDescent="0.2">
      <c r="A488" s="6" t="s">
        <v>14</v>
      </c>
      <c r="B488" s="6" t="s">
        <v>15</v>
      </c>
      <c r="C488" s="6" t="s">
        <v>18</v>
      </c>
      <c r="D488" s="6" t="s">
        <v>1043</v>
      </c>
      <c r="E488" s="6">
        <v>2006</v>
      </c>
      <c r="F488" s="6">
        <v>0</v>
      </c>
      <c r="G488" s="6">
        <v>1</v>
      </c>
      <c r="H488" s="7">
        <v>39783</v>
      </c>
      <c r="I488" s="6">
        <v>2010</v>
      </c>
      <c r="J488" s="6" t="s">
        <v>833</v>
      </c>
      <c r="K488" s="6"/>
      <c r="L488" s="6"/>
      <c r="M488" s="6" t="s">
        <v>1044</v>
      </c>
      <c r="N488" s="8">
        <v>10</v>
      </c>
      <c r="O488" s="8">
        <f t="shared" si="27"/>
        <v>0</v>
      </c>
      <c r="P488" s="5"/>
    </row>
    <row r="489" spans="1:16" x14ac:dyDescent="0.2">
      <c r="A489" s="6" t="s">
        <v>14</v>
      </c>
      <c r="B489" s="6" t="s">
        <v>100</v>
      </c>
      <c r="C489" s="6" t="s">
        <v>101</v>
      </c>
      <c r="D489" s="6" t="s">
        <v>999</v>
      </c>
      <c r="E489" s="6">
        <v>2006</v>
      </c>
      <c r="F489" s="6">
        <v>0</v>
      </c>
      <c r="G489" s="6">
        <v>6</v>
      </c>
      <c r="H489" s="7">
        <v>39417</v>
      </c>
      <c r="I489" s="6">
        <v>2010</v>
      </c>
      <c r="J489" s="6" t="s">
        <v>850</v>
      </c>
      <c r="K489" s="6"/>
      <c r="L489" s="6"/>
      <c r="M489" s="6" t="s">
        <v>290</v>
      </c>
      <c r="N489" s="8">
        <v>6.9</v>
      </c>
      <c r="O489" s="8">
        <f t="shared" si="27"/>
        <v>0</v>
      </c>
      <c r="P489" s="5"/>
    </row>
    <row r="490" spans="1:16" x14ac:dyDescent="0.2">
      <c r="A490" s="6" t="s">
        <v>14</v>
      </c>
      <c r="B490" s="6" t="s">
        <v>61</v>
      </c>
      <c r="C490" s="6" t="s">
        <v>65</v>
      </c>
      <c r="D490" s="6" t="s">
        <v>983</v>
      </c>
      <c r="E490" s="6">
        <v>2006</v>
      </c>
      <c r="F490" s="6">
        <v>0</v>
      </c>
      <c r="G490" s="6">
        <v>6</v>
      </c>
      <c r="H490" s="7">
        <v>39326</v>
      </c>
      <c r="I490" s="6">
        <v>2010</v>
      </c>
      <c r="J490" s="6" t="s">
        <v>847</v>
      </c>
      <c r="K490" s="6"/>
      <c r="L490" s="6"/>
      <c r="M490" s="6" t="s">
        <v>51</v>
      </c>
      <c r="N490" s="8">
        <v>7</v>
      </c>
      <c r="O490" s="8">
        <f t="shared" si="27"/>
        <v>0</v>
      </c>
      <c r="P490" s="5"/>
    </row>
    <row r="491" spans="1:16" x14ac:dyDescent="0.2">
      <c r="A491" s="6" t="s">
        <v>14</v>
      </c>
      <c r="B491" s="6" t="s">
        <v>345</v>
      </c>
      <c r="C491" s="6" t="s">
        <v>787</v>
      </c>
      <c r="D491" s="6" t="s">
        <v>975</v>
      </c>
      <c r="E491" s="6">
        <v>2007</v>
      </c>
      <c r="F491" s="6">
        <v>0</v>
      </c>
      <c r="G491" s="6">
        <v>12</v>
      </c>
      <c r="H491" s="7">
        <v>39295</v>
      </c>
      <c r="I491" s="6">
        <v>2010</v>
      </c>
      <c r="J491" s="6" t="s">
        <v>858</v>
      </c>
      <c r="K491" s="6"/>
      <c r="L491" s="6"/>
      <c r="M491" s="6" t="s">
        <v>976</v>
      </c>
      <c r="N491" s="8">
        <v>12</v>
      </c>
      <c r="O491" s="8">
        <f t="shared" si="27"/>
        <v>0</v>
      </c>
    </row>
    <row r="492" spans="1:16" x14ac:dyDescent="0.2">
      <c r="A492" s="6" t="s">
        <v>206</v>
      </c>
      <c r="B492" s="6" t="s">
        <v>345</v>
      </c>
      <c r="C492" s="6" t="s">
        <v>977</v>
      </c>
      <c r="D492" s="6" t="s">
        <v>975</v>
      </c>
      <c r="E492" s="6">
        <v>2007</v>
      </c>
      <c r="F492" s="6">
        <v>0</v>
      </c>
      <c r="G492" s="6">
        <v>1</v>
      </c>
      <c r="H492" s="7">
        <v>39295</v>
      </c>
      <c r="I492" s="6">
        <v>2010</v>
      </c>
      <c r="J492" s="6" t="s">
        <v>851</v>
      </c>
      <c r="K492" s="6"/>
      <c r="L492" s="6"/>
      <c r="M492" s="6" t="s">
        <v>976</v>
      </c>
      <c r="N492" s="8">
        <v>0</v>
      </c>
      <c r="O492" s="8">
        <f t="shared" si="27"/>
        <v>0</v>
      </c>
      <c r="P492" s="5"/>
    </row>
    <row r="493" spans="1:16" x14ac:dyDescent="0.2">
      <c r="A493" s="6" t="s">
        <v>14</v>
      </c>
      <c r="B493" s="6" t="s">
        <v>345</v>
      </c>
      <c r="C493" s="6" t="s">
        <v>971</v>
      </c>
      <c r="D493" s="6" t="s">
        <v>972</v>
      </c>
      <c r="E493" s="6">
        <v>2007</v>
      </c>
      <c r="F493" s="6">
        <v>0</v>
      </c>
      <c r="G493" s="6">
        <v>18</v>
      </c>
      <c r="H493" s="7">
        <v>39295</v>
      </c>
      <c r="I493" s="6">
        <v>2010</v>
      </c>
      <c r="J493" s="6" t="s">
        <v>974</v>
      </c>
      <c r="K493" s="6"/>
      <c r="L493" s="6"/>
      <c r="M493" s="6" t="s">
        <v>973</v>
      </c>
      <c r="N493" s="8">
        <v>15.3</v>
      </c>
      <c r="O493" s="8">
        <f t="shared" si="27"/>
        <v>0</v>
      </c>
      <c r="P493" s="5"/>
    </row>
    <row r="494" spans="1:16" x14ac:dyDescent="0.2">
      <c r="A494" s="6" t="s">
        <v>14</v>
      </c>
      <c r="B494" s="6" t="s">
        <v>345</v>
      </c>
      <c r="C494" s="6" t="s">
        <v>1033</v>
      </c>
      <c r="D494" s="6" t="s">
        <v>1034</v>
      </c>
      <c r="E494" s="6">
        <v>2007</v>
      </c>
      <c r="F494" s="6">
        <v>0</v>
      </c>
      <c r="G494" s="6">
        <v>1</v>
      </c>
      <c r="H494" s="7">
        <v>39731</v>
      </c>
      <c r="I494" s="6">
        <v>2012</v>
      </c>
      <c r="J494" s="6" t="s">
        <v>851</v>
      </c>
      <c r="K494" s="6" t="s">
        <v>1035</v>
      </c>
      <c r="L494" s="6" t="s">
        <v>517</v>
      </c>
      <c r="M494" s="6" t="s">
        <v>976</v>
      </c>
      <c r="N494" s="8">
        <v>20</v>
      </c>
      <c r="O494" s="8">
        <f t="shared" si="27"/>
        <v>0</v>
      </c>
      <c r="P494" s="5"/>
    </row>
    <row r="495" spans="1:16" x14ac:dyDescent="0.2">
      <c r="A495" s="6" t="s">
        <v>206</v>
      </c>
      <c r="B495" s="6" t="s">
        <v>345</v>
      </c>
      <c r="C495" s="6" t="s">
        <v>977</v>
      </c>
      <c r="D495" s="6" t="s">
        <v>1034</v>
      </c>
      <c r="E495" s="6">
        <v>2007</v>
      </c>
      <c r="F495" s="6">
        <v>0</v>
      </c>
      <c r="G495" s="6">
        <v>6</v>
      </c>
      <c r="H495" s="7">
        <v>39731</v>
      </c>
      <c r="I495" s="6">
        <v>2010</v>
      </c>
      <c r="J495" s="6" t="s">
        <v>858</v>
      </c>
      <c r="K495" s="6"/>
      <c r="L495" s="6"/>
      <c r="M495" s="6" t="s">
        <v>976</v>
      </c>
      <c r="N495" s="8">
        <v>12.5</v>
      </c>
      <c r="O495" s="8">
        <f t="shared" si="27"/>
        <v>0</v>
      </c>
    </row>
    <row r="496" spans="1:16" x14ac:dyDescent="0.2">
      <c r="A496" s="6" t="s">
        <v>14</v>
      </c>
      <c r="B496" s="6" t="s">
        <v>100</v>
      </c>
      <c r="C496" s="6" t="s">
        <v>101</v>
      </c>
      <c r="D496" s="6" t="s">
        <v>1023</v>
      </c>
      <c r="E496" s="6">
        <v>2007</v>
      </c>
      <c r="F496" s="6">
        <v>0</v>
      </c>
      <c r="G496" s="6">
        <v>6</v>
      </c>
      <c r="H496" s="7">
        <v>39692</v>
      </c>
      <c r="I496" s="6">
        <v>2010</v>
      </c>
      <c r="J496" s="6" t="s">
        <v>857</v>
      </c>
      <c r="K496" s="6"/>
      <c r="L496" s="6"/>
      <c r="M496" s="6" t="s">
        <v>51</v>
      </c>
      <c r="N496" s="8">
        <v>5.4</v>
      </c>
      <c r="O496" s="8">
        <f t="shared" si="27"/>
        <v>0</v>
      </c>
      <c r="P496" s="5"/>
    </row>
    <row r="497" spans="1:16" x14ac:dyDescent="0.2">
      <c r="A497" s="6" t="s">
        <v>206</v>
      </c>
      <c r="B497" s="6" t="s">
        <v>345</v>
      </c>
      <c r="C497" s="6" t="s">
        <v>112</v>
      </c>
      <c r="D497" s="6" t="s">
        <v>1034</v>
      </c>
      <c r="E497" s="6">
        <v>2008</v>
      </c>
      <c r="F497" s="6">
        <v>0</v>
      </c>
      <c r="G497" s="6">
        <v>6</v>
      </c>
      <c r="H497" s="7">
        <v>39965</v>
      </c>
      <c r="I497" s="6">
        <v>2011</v>
      </c>
      <c r="J497" s="6" t="s">
        <v>851</v>
      </c>
      <c r="K497" s="6"/>
      <c r="L497" s="6"/>
      <c r="M497" s="6" t="s">
        <v>976</v>
      </c>
      <c r="N497" s="8">
        <v>13.5</v>
      </c>
      <c r="O497" s="8">
        <f t="shared" si="27"/>
        <v>0</v>
      </c>
    </row>
    <row r="498" spans="1:16" x14ac:dyDescent="0.2">
      <c r="A498" s="6" t="s">
        <v>14</v>
      </c>
      <c r="B498" s="6" t="s">
        <v>345</v>
      </c>
      <c r="C498" s="6" t="s">
        <v>112</v>
      </c>
      <c r="D498" s="6" t="s">
        <v>1034</v>
      </c>
      <c r="E498" s="6">
        <v>2008</v>
      </c>
      <c r="F498" s="6">
        <v>0</v>
      </c>
      <c r="G498" s="6">
        <v>18</v>
      </c>
      <c r="H498" s="7">
        <v>39965</v>
      </c>
      <c r="I498" s="6">
        <v>2011</v>
      </c>
      <c r="J498" s="6" t="s">
        <v>1067</v>
      </c>
      <c r="K498" s="6"/>
      <c r="L498" s="6"/>
      <c r="M498" s="6" t="s">
        <v>976</v>
      </c>
      <c r="N498" s="8">
        <v>12.5</v>
      </c>
      <c r="O498" s="8">
        <f t="shared" si="27"/>
        <v>0</v>
      </c>
    </row>
    <row r="499" spans="1:16" x14ac:dyDescent="0.2">
      <c r="A499" s="6" t="s">
        <v>210</v>
      </c>
      <c r="B499" s="6" t="s">
        <v>115</v>
      </c>
      <c r="C499" s="6" t="s">
        <v>1079</v>
      </c>
      <c r="D499" s="6" t="s">
        <v>1073</v>
      </c>
      <c r="E499" s="6">
        <v>2008</v>
      </c>
      <c r="F499" s="6">
        <v>0</v>
      </c>
      <c r="G499" s="6">
        <v>1</v>
      </c>
      <c r="H499" s="7">
        <v>40087</v>
      </c>
      <c r="I499" s="6">
        <v>2015</v>
      </c>
      <c r="J499" s="6" t="s">
        <v>866</v>
      </c>
      <c r="K499" s="6"/>
      <c r="L499" s="6" t="s">
        <v>1084</v>
      </c>
      <c r="M499" s="6" t="s">
        <v>119</v>
      </c>
      <c r="N499" s="8">
        <v>8</v>
      </c>
      <c r="O499" s="8">
        <f t="shared" si="27"/>
        <v>0</v>
      </c>
      <c r="P499" s="5"/>
    </row>
    <row r="500" spans="1:16" x14ac:dyDescent="0.2">
      <c r="A500" s="6" t="s">
        <v>14</v>
      </c>
      <c r="B500" s="6" t="s">
        <v>578</v>
      </c>
      <c r="C500" s="1" t="s">
        <v>587</v>
      </c>
      <c r="D500" s="6" t="s">
        <v>588</v>
      </c>
      <c r="E500" s="6" t="s">
        <v>154</v>
      </c>
      <c r="F500" s="6">
        <v>0</v>
      </c>
      <c r="G500" s="6"/>
      <c r="H500" s="7">
        <v>35309</v>
      </c>
      <c r="I500" s="6"/>
      <c r="J500" s="6" t="s">
        <v>86</v>
      </c>
      <c r="K500" s="6"/>
      <c r="L500" s="6" t="s">
        <v>48</v>
      </c>
      <c r="M500" s="6">
        <v>28</v>
      </c>
      <c r="N500" s="6">
        <f>F500*M500</f>
        <v>0</v>
      </c>
      <c r="O500" s="9"/>
      <c r="P500" s="5"/>
    </row>
    <row r="501" spans="1:16" x14ac:dyDescent="0.2">
      <c r="A501" s="6" t="s">
        <v>14</v>
      </c>
      <c r="B501" s="6" t="s">
        <v>349</v>
      </c>
      <c r="C501" s="6" t="s">
        <v>546</v>
      </c>
      <c r="D501" s="6" t="s">
        <v>547</v>
      </c>
      <c r="E501" s="6"/>
      <c r="F501" s="6">
        <v>0</v>
      </c>
      <c r="G501" s="6">
        <v>1</v>
      </c>
      <c r="H501" s="7">
        <v>37036</v>
      </c>
      <c r="I501" s="6">
        <v>2001</v>
      </c>
      <c r="J501" s="6"/>
      <c r="K501" s="6"/>
      <c r="L501" s="6" t="s">
        <v>353</v>
      </c>
      <c r="M501" s="8">
        <v>3.0489803447482076</v>
      </c>
      <c r="N501" s="8">
        <f>F501*M501</f>
        <v>0</v>
      </c>
      <c r="O501" s="6"/>
      <c r="P501" s="5"/>
    </row>
    <row r="502" spans="1:16" x14ac:dyDescent="0.2">
      <c r="A502" s="6" t="s">
        <v>14</v>
      </c>
      <c r="B502" s="6" t="s">
        <v>128</v>
      </c>
      <c r="C502" s="6" t="s">
        <v>163</v>
      </c>
      <c r="D502" s="6" t="s">
        <v>208</v>
      </c>
      <c r="E502" s="6"/>
      <c r="F502" s="6">
        <v>0</v>
      </c>
      <c r="G502" s="6">
        <v>12</v>
      </c>
      <c r="H502" s="7">
        <v>37012</v>
      </c>
      <c r="I502" s="6">
        <v>2002</v>
      </c>
      <c r="J502" s="6"/>
      <c r="K502" s="6"/>
      <c r="L502" s="6"/>
      <c r="M502" s="8">
        <v>4.5734705171223116</v>
      </c>
      <c r="N502" s="8">
        <v>0</v>
      </c>
      <c r="O502" s="9"/>
    </row>
    <row r="503" spans="1:16" x14ac:dyDescent="0.2">
      <c r="A503" s="6" t="s">
        <v>210</v>
      </c>
      <c r="B503" s="6" t="s">
        <v>349</v>
      </c>
      <c r="C503" s="6" t="s">
        <v>674</v>
      </c>
      <c r="D503" s="6" t="s">
        <v>351</v>
      </c>
      <c r="E503" s="6"/>
      <c r="F503" s="6">
        <v>0</v>
      </c>
      <c r="G503" s="6">
        <v>2</v>
      </c>
      <c r="H503" s="7">
        <v>37036</v>
      </c>
      <c r="I503" s="6">
        <v>2004</v>
      </c>
      <c r="J503" s="6" t="s">
        <v>675</v>
      </c>
      <c r="K503" s="6"/>
      <c r="L503" s="6" t="s">
        <v>353</v>
      </c>
      <c r="M503" s="8">
        <v>4.5734705171223116</v>
      </c>
      <c r="N503" s="8">
        <f>F503*M503</f>
        <v>0</v>
      </c>
      <c r="O503" s="6"/>
      <c r="P503" s="5"/>
    </row>
    <row r="504" spans="1:16" x14ac:dyDescent="0.2">
      <c r="A504" s="6" t="s">
        <v>210</v>
      </c>
      <c r="B504" s="6" t="s">
        <v>349</v>
      </c>
      <c r="C504" s="6" t="s">
        <v>784</v>
      </c>
      <c r="D504" s="6" t="s">
        <v>785</v>
      </c>
      <c r="E504" s="6"/>
      <c r="F504" s="6">
        <v>0</v>
      </c>
      <c r="G504" s="6">
        <v>1</v>
      </c>
      <c r="H504" s="7">
        <v>38384</v>
      </c>
      <c r="I504" s="6">
        <v>2008</v>
      </c>
      <c r="J504" s="6"/>
      <c r="K504" s="6"/>
      <c r="L504" s="6" t="s">
        <v>764</v>
      </c>
      <c r="M504" s="8">
        <v>10</v>
      </c>
      <c r="N504" s="8">
        <f>F504*M504</f>
        <v>0</v>
      </c>
      <c r="O504" s="9"/>
      <c r="P504" s="5"/>
    </row>
    <row r="505" spans="1:16" x14ac:dyDescent="0.2">
      <c r="A505" s="6" t="s">
        <v>210</v>
      </c>
      <c r="B505" s="6" t="s">
        <v>349</v>
      </c>
      <c r="C505" s="6" t="s">
        <v>784</v>
      </c>
      <c r="D505" s="6" t="s">
        <v>786</v>
      </c>
      <c r="E505" s="6"/>
      <c r="F505" s="6">
        <v>1</v>
      </c>
      <c r="G505" s="6">
        <v>3</v>
      </c>
      <c r="H505" s="7">
        <v>38384</v>
      </c>
      <c r="I505" s="6">
        <v>2008</v>
      </c>
      <c r="J505" s="6"/>
      <c r="K505" s="6"/>
      <c r="L505" s="6" t="s">
        <v>764</v>
      </c>
      <c r="M505" s="8">
        <v>10</v>
      </c>
      <c r="N505" s="8">
        <f>F505*M505</f>
        <v>10</v>
      </c>
      <c r="O505" s="6"/>
    </row>
    <row r="506" spans="1:16" x14ac:dyDescent="0.2">
      <c r="A506" s="1" t="s">
        <v>210</v>
      </c>
      <c r="B506" s="1" t="s">
        <v>357</v>
      </c>
      <c r="C506" s="1" t="s">
        <v>678</v>
      </c>
      <c r="D506" s="1" t="s">
        <v>555</v>
      </c>
      <c r="F506" s="1">
        <v>0</v>
      </c>
      <c r="H506" s="3">
        <v>36342</v>
      </c>
      <c r="I506" s="1">
        <v>1999</v>
      </c>
      <c r="J506" s="1" t="s">
        <v>86</v>
      </c>
      <c r="M506" s="1">
        <v>28</v>
      </c>
      <c r="N506" s="1">
        <f>F506*M506</f>
        <v>0</v>
      </c>
      <c r="O506" s="5"/>
    </row>
    <row r="507" spans="1:16" x14ac:dyDescent="0.2">
      <c r="A507" s="6" t="s">
        <v>210</v>
      </c>
      <c r="B507" s="6" t="s">
        <v>698</v>
      </c>
      <c r="C507" s="1" t="s">
        <v>401</v>
      </c>
      <c r="D507" s="6" t="s">
        <v>700</v>
      </c>
      <c r="E507" s="6"/>
      <c r="F507" s="6">
        <v>0</v>
      </c>
      <c r="G507" s="6"/>
      <c r="H507" s="7"/>
      <c r="I507" s="6"/>
      <c r="J507" s="6" t="s">
        <v>86</v>
      </c>
      <c r="K507" s="6"/>
      <c r="L507" s="6" t="s">
        <v>344</v>
      </c>
      <c r="M507" s="6">
        <v>18</v>
      </c>
      <c r="N507" s="6">
        <f>F507*M507</f>
        <v>0</v>
      </c>
      <c r="O507" s="9"/>
      <c r="P507" s="5"/>
    </row>
    <row r="508" spans="1:16" x14ac:dyDescent="0.2">
      <c r="A508" s="6" t="s">
        <v>14</v>
      </c>
      <c r="B508" s="6" t="s">
        <v>345</v>
      </c>
      <c r="C508" s="6" t="s">
        <v>787</v>
      </c>
      <c r="D508" s="6" t="s">
        <v>788</v>
      </c>
      <c r="E508" s="6"/>
      <c r="F508" s="6">
        <v>0</v>
      </c>
      <c r="G508" s="6">
        <v>12</v>
      </c>
      <c r="H508" s="7">
        <v>38534</v>
      </c>
      <c r="I508" s="6">
        <v>2008</v>
      </c>
      <c r="J508" s="6" t="s">
        <v>852</v>
      </c>
      <c r="K508" s="6"/>
      <c r="L508" s="6"/>
      <c r="M508" s="6" t="s">
        <v>789</v>
      </c>
      <c r="N508" s="8">
        <v>11.5</v>
      </c>
      <c r="O508" s="8">
        <f>F508*N508</f>
        <v>0</v>
      </c>
      <c r="P508" s="5"/>
    </row>
    <row r="509" spans="1:16" x14ac:dyDescent="0.2">
      <c r="A509" s="6" t="s">
        <v>14</v>
      </c>
      <c r="B509" s="6" t="s">
        <v>345</v>
      </c>
      <c r="C509" s="6" t="s">
        <v>787</v>
      </c>
      <c r="D509" s="6" t="s">
        <v>814</v>
      </c>
      <c r="E509" s="6"/>
      <c r="F509" s="6">
        <v>0</v>
      </c>
      <c r="G509" s="6">
        <v>1</v>
      </c>
      <c r="H509" s="7">
        <v>38863</v>
      </c>
      <c r="I509" s="6">
        <v>2008</v>
      </c>
      <c r="J509" s="6" t="s">
        <v>851</v>
      </c>
      <c r="K509" s="6" t="s">
        <v>817</v>
      </c>
      <c r="L509" s="6" t="s">
        <v>816</v>
      </c>
      <c r="M509" s="6" t="s">
        <v>815</v>
      </c>
      <c r="N509" s="8">
        <v>12</v>
      </c>
      <c r="O509" s="8">
        <f>F509*N509</f>
        <v>0</v>
      </c>
    </row>
    <row r="510" spans="1:16" x14ac:dyDescent="0.2">
      <c r="A510" s="6" t="s">
        <v>14</v>
      </c>
      <c r="B510" s="6" t="s">
        <v>345</v>
      </c>
      <c r="C510" s="6" t="s">
        <v>787</v>
      </c>
      <c r="D510" s="6" t="s">
        <v>814</v>
      </c>
      <c r="E510" s="6"/>
      <c r="F510" s="6">
        <v>0</v>
      </c>
      <c r="G510" s="6">
        <v>6</v>
      </c>
      <c r="H510" s="7">
        <v>38863</v>
      </c>
      <c r="I510" s="6">
        <v>2008</v>
      </c>
      <c r="J510" s="6" t="s">
        <v>852</v>
      </c>
      <c r="K510" s="6"/>
      <c r="L510" s="6"/>
      <c r="M510" s="6" t="s">
        <v>815</v>
      </c>
      <c r="N510" s="8">
        <v>12</v>
      </c>
      <c r="O510" s="8">
        <f>F510*N510</f>
        <v>0</v>
      </c>
    </row>
    <row r="511" spans="1:16" x14ac:dyDescent="0.2">
      <c r="A511" s="6" t="s">
        <v>14</v>
      </c>
      <c r="B511" s="6" t="s">
        <v>345</v>
      </c>
      <c r="C511" s="6" t="s">
        <v>787</v>
      </c>
      <c r="D511" s="6" t="s">
        <v>820</v>
      </c>
      <c r="E511" s="6"/>
      <c r="F511" s="6">
        <v>0</v>
      </c>
      <c r="G511" s="6">
        <v>6</v>
      </c>
      <c r="H511" s="7">
        <v>38863</v>
      </c>
      <c r="I511" s="6">
        <v>2008</v>
      </c>
      <c r="J511" s="6" t="s">
        <v>851</v>
      </c>
      <c r="K511" s="6"/>
      <c r="L511" s="6" t="s">
        <v>818</v>
      </c>
      <c r="M511" s="6" t="s">
        <v>819</v>
      </c>
      <c r="N511" s="8">
        <v>18.5</v>
      </c>
      <c r="O511" s="8">
        <f>F511*N511</f>
        <v>0</v>
      </c>
      <c r="P511" s="5"/>
    </row>
    <row r="512" spans="1:16" x14ac:dyDescent="0.2">
      <c r="A512" s="6" t="s">
        <v>14</v>
      </c>
      <c r="B512" s="6" t="s">
        <v>345</v>
      </c>
      <c r="C512" s="6" t="s">
        <v>787</v>
      </c>
      <c r="D512" s="6" t="s">
        <v>942</v>
      </c>
      <c r="E512" s="6"/>
      <c r="F512" s="6">
        <v>0</v>
      </c>
      <c r="G512" s="6">
        <v>6</v>
      </c>
      <c r="H512" s="7">
        <v>39173</v>
      </c>
      <c r="I512" s="6">
        <v>2008</v>
      </c>
      <c r="J512" s="6" t="s">
        <v>852</v>
      </c>
      <c r="K512" s="6"/>
      <c r="L512" s="6"/>
      <c r="M512" s="6" t="s">
        <v>60</v>
      </c>
      <c r="N512" s="8">
        <v>9</v>
      </c>
      <c r="O512" s="8">
        <v>0</v>
      </c>
      <c r="P512" s="5"/>
    </row>
    <row r="513" spans="1:16" x14ac:dyDescent="0.2">
      <c r="A513" s="6" t="s">
        <v>14</v>
      </c>
      <c r="B513" s="6" t="s">
        <v>15</v>
      </c>
      <c r="C513" s="6" t="s">
        <v>462</v>
      </c>
      <c r="D513" s="6" t="s">
        <v>1004</v>
      </c>
      <c r="E513" s="6"/>
      <c r="F513" s="6">
        <v>0</v>
      </c>
      <c r="G513" s="6">
        <v>6</v>
      </c>
      <c r="H513" s="7">
        <v>39466</v>
      </c>
      <c r="I513" s="6">
        <v>2008</v>
      </c>
      <c r="J513" s="6" t="s">
        <v>851</v>
      </c>
      <c r="K513" s="6"/>
      <c r="L513" s="6"/>
      <c r="M513" s="6" t="s">
        <v>1005</v>
      </c>
      <c r="N513" s="8">
        <v>5.9</v>
      </c>
      <c r="O513" s="8">
        <f t="shared" ref="O513:O520" si="28">F513*N513</f>
        <v>0</v>
      </c>
      <c r="P513" s="5"/>
    </row>
    <row r="514" spans="1:16" x14ac:dyDescent="0.2">
      <c r="A514" s="6" t="s">
        <v>210</v>
      </c>
      <c r="B514" s="6" t="s">
        <v>357</v>
      </c>
      <c r="C514" s="6" t="s">
        <v>358</v>
      </c>
      <c r="D514" s="6" t="s">
        <v>1103</v>
      </c>
      <c r="E514" s="6"/>
      <c r="F514" s="6">
        <v>0</v>
      </c>
      <c r="G514" s="6">
        <v>6</v>
      </c>
      <c r="H514" s="7">
        <v>40148</v>
      </c>
      <c r="I514" s="6">
        <v>2020</v>
      </c>
      <c r="J514" s="6" t="s">
        <v>1104</v>
      </c>
      <c r="K514" s="6"/>
      <c r="L514" s="6"/>
      <c r="M514" s="6" t="s">
        <v>63</v>
      </c>
      <c r="N514" s="8">
        <v>1.5</v>
      </c>
      <c r="O514" s="8">
        <f t="shared" si="28"/>
        <v>0</v>
      </c>
      <c r="P514" s="5"/>
    </row>
    <row r="515" spans="1:16" x14ac:dyDescent="0.2">
      <c r="A515" s="6" t="s">
        <v>14</v>
      </c>
      <c r="B515" s="6" t="s">
        <v>41</v>
      </c>
      <c r="C515" s="6" t="s">
        <v>52</v>
      </c>
      <c r="D515" s="6" t="s">
        <v>56</v>
      </c>
      <c r="E515" s="6">
        <v>1999</v>
      </c>
      <c r="F515" s="6">
        <v>0</v>
      </c>
      <c r="G515" s="6">
        <v>1</v>
      </c>
      <c r="H515" s="7">
        <v>37073</v>
      </c>
      <c r="I515" s="6">
        <v>2010</v>
      </c>
      <c r="J515" s="6" t="s">
        <v>837</v>
      </c>
      <c r="K515" s="6"/>
      <c r="L515" s="6"/>
      <c r="M515" s="6" t="s">
        <v>57</v>
      </c>
      <c r="N515" s="8">
        <v>7.6224508618705187</v>
      </c>
      <c r="O515" s="8">
        <f t="shared" si="28"/>
        <v>0</v>
      </c>
      <c r="P515" s="5"/>
    </row>
    <row r="516" spans="1:16" x14ac:dyDescent="0.2">
      <c r="A516" s="6" t="s">
        <v>14</v>
      </c>
      <c r="B516" s="6" t="s">
        <v>100</v>
      </c>
      <c r="C516" s="6" t="s">
        <v>101</v>
      </c>
      <c r="D516" s="6" t="s">
        <v>936</v>
      </c>
      <c r="E516" s="6">
        <v>2005</v>
      </c>
      <c r="F516" s="6">
        <v>0</v>
      </c>
      <c r="G516" s="6">
        <v>12</v>
      </c>
      <c r="H516" s="7">
        <v>38991</v>
      </c>
      <c r="I516" s="6">
        <v>2010</v>
      </c>
      <c r="J516" s="6" t="s">
        <v>845</v>
      </c>
      <c r="K516" s="6"/>
      <c r="L516" s="6" t="s">
        <v>937</v>
      </c>
      <c r="M516" s="6" t="s">
        <v>101</v>
      </c>
      <c r="N516" s="8">
        <v>7.8</v>
      </c>
      <c r="O516" s="8">
        <f t="shared" si="28"/>
        <v>0</v>
      </c>
      <c r="P516" s="5"/>
    </row>
    <row r="517" spans="1:16" x14ac:dyDescent="0.2">
      <c r="A517" s="6" t="s">
        <v>14</v>
      </c>
      <c r="B517" s="6" t="s">
        <v>345</v>
      </c>
      <c r="C517" s="6" t="s">
        <v>112</v>
      </c>
      <c r="D517" s="6" t="s">
        <v>1131</v>
      </c>
      <c r="E517" s="6"/>
      <c r="F517" s="6">
        <v>0</v>
      </c>
      <c r="G517" s="6">
        <v>18</v>
      </c>
      <c r="H517" s="7">
        <v>40269</v>
      </c>
      <c r="I517" s="6">
        <v>2012</v>
      </c>
      <c r="J517" s="6" t="s">
        <v>851</v>
      </c>
      <c r="K517" s="6"/>
      <c r="L517" s="6"/>
      <c r="M517" s="6" t="s">
        <v>51</v>
      </c>
      <c r="N517" s="8">
        <v>10</v>
      </c>
      <c r="O517" s="8">
        <f t="shared" si="28"/>
        <v>0</v>
      </c>
      <c r="P517" s="5"/>
    </row>
    <row r="518" spans="1:16" x14ac:dyDescent="0.2">
      <c r="A518" s="6" t="s">
        <v>210</v>
      </c>
      <c r="B518" s="6" t="s">
        <v>41</v>
      </c>
      <c r="C518" s="6" t="s">
        <v>1063</v>
      </c>
      <c r="D518" s="6" t="s">
        <v>1064</v>
      </c>
      <c r="E518" s="6">
        <v>1985</v>
      </c>
      <c r="F518" s="6">
        <v>0</v>
      </c>
      <c r="G518" s="6">
        <v>1</v>
      </c>
      <c r="H518" s="7">
        <v>39965</v>
      </c>
      <c r="I518" s="6">
        <v>2005</v>
      </c>
      <c r="J518" s="6" t="s">
        <v>1065</v>
      </c>
      <c r="K518" s="6"/>
      <c r="L518" s="6" t="s">
        <v>517</v>
      </c>
      <c r="M518" s="6" t="s">
        <v>1066</v>
      </c>
      <c r="N518" s="8">
        <v>20</v>
      </c>
      <c r="O518" s="8">
        <f t="shared" si="28"/>
        <v>0</v>
      </c>
      <c r="P518" s="5"/>
    </row>
    <row r="519" spans="1:16" x14ac:dyDescent="0.2">
      <c r="A519" s="6" t="s">
        <v>210</v>
      </c>
      <c r="B519" s="6" t="s">
        <v>41</v>
      </c>
      <c r="C519" s="6" t="s">
        <v>280</v>
      </c>
      <c r="D519" s="6" t="s">
        <v>284</v>
      </c>
      <c r="E519" s="6">
        <v>1999</v>
      </c>
      <c r="F519" s="6">
        <v>0</v>
      </c>
      <c r="G519" s="6">
        <v>12</v>
      </c>
      <c r="H519" s="7">
        <v>37316</v>
      </c>
      <c r="I519" s="6">
        <v>2012</v>
      </c>
      <c r="J519" s="6" t="s">
        <v>874</v>
      </c>
      <c r="K519" s="6" t="s">
        <v>1101</v>
      </c>
      <c r="L519" s="6"/>
      <c r="M519" s="6" t="s">
        <v>51</v>
      </c>
      <c r="N519" s="8">
        <v>2.0687331639116588</v>
      </c>
      <c r="O519" s="8">
        <f t="shared" si="28"/>
        <v>0</v>
      </c>
      <c r="P519" s="5"/>
    </row>
    <row r="520" spans="1:16" x14ac:dyDescent="0.2">
      <c r="A520" s="6" t="s">
        <v>210</v>
      </c>
      <c r="B520" s="6" t="s">
        <v>41</v>
      </c>
      <c r="C520" s="6" t="s">
        <v>1119</v>
      </c>
      <c r="D520" s="6" t="s">
        <v>1126</v>
      </c>
      <c r="E520" s="6">
        <v>1998</v>
      </c>
      <c r="F520" s="6">
        <v>0</v>
      </c>
      <c r="G520" s="6">
        <v>1</v>
      </c>
      <c r="H520" s="7">
        <v>40269</v>
      </c>
      <c r="I520" s="6">
        <v>2015</v>
      </c>
      <c r="J520" s="6" t="s">
        <v>1127</v>
      </c>
      <c r="K520" s="6"/>
      <c r="L520" s="6" t="s">
        <v>517</v>
      </c>
      <c r="M520" s="6" t="s">
        <v>1120</v>
      </c>
      <c r="N520" s="8">
        <v>19.899999999999999</v>
      </c>
      <c r="O520" s="8">
        <f t="shared" si="28"/>
        <v>0</v>
      </c>
      <c r="P520" s="5"/>
    </row>
    <row r="521" spans="1:16" x14ac:dyDescent="0.2">
      <c r="A521" s="6" t="s">
        <v>14</v>
      </c>
      <c r="B521" s="6" t="s">
        <v>345</v>
      </c>
      <c r="C521" s="6" t="s">
        <v>112</v>
      </c>
      <c r="D521" s="6" t="s">
        <v>1140</v>
      </c>
      <c r="E521" s="6"/>
      <c r="F521" s="6">
        <v>0</v>
      </c>
      <c r="G521" s="6">
        <v>6</v>
      </c>
      <c r="H521" s="7">
        <v>40422</v>
      </c>
      <c r="I521" s="6">
        <v>2012</v>
      </c>
      <c r="J521" s="6" t="s">
        <v>851</v>
      </c>
      <c r="K521" s="6"/>
      <c r="L521" s="6"/>
      <c r="M521" s="6" t="s">
        <v>976</v>
      </c>
      <c r="N521" s="8">
        <v>12.5</v>
      </c>
      <c r="O521" s="8">
        <f t="shared" ref="O521:O527" si="29">F521*N521</f>
        <v>0</v>
      </c>
      <c r="P521" s="5"/>
    </row>
    <row r="522" spans="1:16" x14ac:dyDescent="0.2">
      <c r="A522" s="6" t="s">
        <v>14</v>
      </c>
      <c r="B522" s="6" t="s">
        <v>61</v>
      </c>
      <c r="C522" s="6" t="s">
        <v>967</v>
      </c>
      <c r="D522" s="6" t="s">
        <v>733</v>
      </c>
      <c r="E522" s="6">
        <v>2006</v>
      </c>
      <c r="F522" s="6">
        <v>0</v>
      </c>
      <c r="G522" s="6">
        <v>6</v>
      </c>
      <c r="H522" s="7">
        <v>39173</v>
      </c>
      <c r="I522" s="6">
        <v>2008</v>
      </c>
      <c r="J522" s="6" t="s">
        <v>866</v>
      </c>
      <c r="K522" s="6"/>
      <c r="L522" s="6"/>
      <c r="M522" s="6" t="s">
        <v>236</v>
      </c>
      <c r="N522" s="8">
        <v>9.15</v>
      </c>
      <c r="O522" s="8">
        <f t="shared" si="29"/>
        <v>0</v>
      </c>
      <c r="P522" s="5"/>
    </row>
    <row r="523" spans="1:16" x14ac:dyDescent="0.2">
      <c r="A523" s="6" t="s">
        <v>210</v>
      </c>
      <c r="B523" s="6" t="s">
        <v>699</v>
      </c>
      <c r="C523" s="6" t="s">
        <v>1097</v>
      </c>
      <c r="D523" s="6" t="s">
        <v>1098</v>
      </c>
      <c r="E523" s="6">
        <v>2003</v>
      </c>
      <c r="F523" s="6">
        <v>0</v>
      </c>
      <c r="G523" s="6">
        <v>6</v>
      </c>
      <c r="H523" s="7">
        <v>40179</v>
      </c>
      <c r="I523" s="6">
        <v>2015</v>
      </c>
      <c r="J523" s="6" t="s">
        <v>1099</v>
      </c>
      <c r="K523" s="6"/>
      <c r="L523" s="6"/>
      <c r="M523" s="6" t="s">
        <v>1100</v>
      </c>
      <c r="N523" s="8">
        <v>8</v>
      </c>
      <c r="O523" s="8">
        <f t="shared" si="29"/>
        <v>0</v>
      </c>
    </row>
    <row r="524" spans="1:16" x14ac:dyDescent="0.2">
      <c r="A524" s="6" t="s">
        <v>210</v>
      </c>
      <c r="B524" s="6" t="s">
        <v>196</v>
      </c>
      <c r="C524" s="6" t="s">
        <v>699</v>
      </c>
      <c r="D524" s="6" t="s">
        <v>765</v>
      </c>
      <c r="E524" s="6">
        <v>2001</v>
      </c>
      <c r="F524" s="6">
        <v>0</v>
      </c>
      <c r="G524" s="6">
        <v>6</v>
      </c>
      <c r="H524" s="7">
        <v>38353</v>
      </c>
      <c r="I524" s="6">
        <v>2011</v>
      </c>
      <c r="J524" s="6" t="s">
        <v>900</v>
      </c>
      <c r="K524" s="6" t="s">
        <v>766</v>
      </c>
      <c r="L524" s="6"/>
      <c r="M524" s="6" t="s">
        <v>699</v>
      </c>
      <c r="N524" s="8">
        <v>8.5</v>
      </c>
      <c r="O524" s="8">
        <f t="shared" si="29"/>
        <v>0</v>
      </c>
      <c r="P524" s="5"/>
    </row>
    <row r="525" spans="1:16" x14ac:dyDescent="0.2">
      <c r="A525" s="6" t="s">
        <v>210</v>
      </c>
      <c r="B525" s="6" t="s">
        <v>196</v>
      </c>
      <c r="C525" s="6" t="s">
        <v>415</v>
      </c>
      <c r="D525" s="6" t="s">
        <v>198</v>
      </c>
      <c r="E525" s="6">
        <v>1999</v>
      </c>
      <c r="F525" s="6">
        <v>0</v>
      </c>
      <c r="G525" s="6">
        <v>3</v>
      </c>
      <c r="H525" s="7">
        <v>37115</v>
      </c>
      <c r="I525" s="6">
        <v>2006</v>
      </c>
      <c r="J525" s="6" t="s">
        <v>910</v>
      </c>
      <c r="K525" s="6" t="s">
        <v>418</v>
      </c>
      <c r="L525" s="6"/>
      <c r="M525" s="6" t="s">
        <v>191</v>
      </c>
      <c r="N525" s="8">
        <v>5.4881646205467733</v>
      </c>
      <c r="O525" s="8">
        <f t="shared" si="29"/>
        <v>0</v>
      </c>
      <c r="P525" s="5"/>
    </row>
    <row r="526" spans="1:16" x14ac:dyDescent="0.2">
      <c r="A526" s="6" t="s">
        <v>14</v>
      </c>
      <c r="B526" s="6" t="s">
        <v>345</v>
      </c>
      <c r="C526" s="6" t="s">
        <v>112</v>
      </c>
      <c r="D526" s="6" t="s">
        <v>1146</v>
      </c>
      <c r="E526" s="6"/>
      <c r="F526" s="6">
        <v>0</v>
      </c>
      <c r="G526" s="6">
        <v>6</v>
      </c>
      <c r="H526" s="7">
        <v>40422</v>
      </c>
      <c r="I526" s="6">
        <v>2012</v>
      </c>
      <c r="J526" s="6" t="s">
        <v>859</v>
      </c>
      <c r="K526" s="6"/>
      <c r="L526" s="6" t="s">
        <v>1147</v>
      </c>
      <c r="M526" s="6" t="s">
        <v>1148</v>
      </c>
      <c r="N526" s="8">
        <v>14</v>
      </c>
      <c r="O526" s="8">
        <f t="shared" si="29"/>
        <v>0</v>
      </c>
      <c r="P526" s="5"/>
    </row>
    <row r="527" spans="1:16" x14ac:dyDescent="0.2">
      <c r="A527" s="6" t="s">
        <v>210</v>
      </c>
      <c r="B527" s="6" t="s">
        <v>196</v>
      </c>
      <c r="C527" s="6" t="s">
        <v>395</v>
      </c>
      <c r="D527" s="6" t="s">
        <v>397</v>
      </c>
      <c r="E527" s="6">
        <v>1998</v>
      </c>
      <c r="F527" s="6">
        <v>0</v>
      </c>
      <c r="G527" s="6">
        <v>6</v>
      </c>
      <c r="H527" s="7">
        <v>37109</v>
      </c>
      <c r="I527" s="6">
        <v>2008</v>
      </c>
      <c r="J527" s="6" t="s">
        <v>913</v>
      </c>
      <c r="K527" s="6" t="s">
        <v>398</v>
      </c>
      <c r="L527" s="6"/>
      <c r="M527" s="6" t="s">
        <v>191</v>
      </c>
      <c r="N527" s="8">
        <v>9.1469410342446231</v>
      </c>
      <c r="O527" s="8">
        <f t="shared" si="29"/>
        <v>0</v>
      </c>
      <c r="P527" s="5"/>
    </row>
    <row r="528" spans="1:16" x14ac:dyDescent="0.2">
      <c r="A528" s="6" t="s">
        <v>14</v>
      </c>
      <c r="B528" s="6" t="s">
        <v>61</v>
      </c>
      <c r="C528" s="6" t="s">
        <v>69</v>
      </c>
      <c r="D528" s="6" t="s">
        <v>1166</v>
      </c>
      <c r="E528" s="6">
        <v>2008</v>
      </c>
      <c r="F528" s="6">
        <v>0</v>
      </c>
      <c r="G528" s="6">
        <v>1</v>
      </c>
      <c r="H528" s="7">
        <v>40483</v>
      </c>
      <c r="I528" s="6">
        <v>2015</v>
      </c>
      <c r="J528" s="6" t="s">
        <v>845</v>
      </c>
      <c r="K528" s="6" t="s">
        <v>1170</v>
      </c>
      <c r="L528" s="6" t="s">
        <v>1169</v>
      </c>
      <c r="M528" s="6" t="s">
        <v>1168</v>
      </c>
      <c r="N528" s="19">
        <v>14</v>
      </c>
      <c r="O528" s="19">
        <f t="shared" ref="O528:O544" si="30">F528*N528</f>
        <v>0</v>
      </c>
      <c r="P528" s="5"/>
    </row>
    <row r="529" spans="1:16" x14ac:dyDescent="0.2">
      <c r="A529" s="6" t="s">
        <v>14</v>
      </c>
      <c r="B529" s="6" t="s">
        <v>345</v>
      </c>
      <c r="C529" s="6" t="s">
        <v>112</v>
      </c>
      <c r="D529" s="6" t="s">
        <v>1149</v>
      </c>
      <c r="E529" s="6"/>
      <c r="F529" s="6">
        <v>0</v>
      </c>
      <c r="G529" s="6">
        <v>4</v>
      </c>
      <c r="H529" s="7">
        <v>40269</v>
      </c>
      <c r="I529" s="6">
        <v>2012</v>
      </c>
      <c r="J529" s="6" t="s">
        <v>852</v>
      </c>
      <c r="K529" s="6"/>
      <c r="L529" s="6"/>
      <c r="M529" s="6" t="s">
        <v>1150</v>
      </c>
      <c r="N529" s="19">
        <v>14</v>
      </c>
      <c r="O529" s="19">
        <f t="shared" si="30"/>
        <v>0</v>
      </c>
      <c r="P529" s="5"/>
    </row>
    <row r="530" spans="1:16" x14ac:dyDescent="0.2">
      <c r="A530" s="6" t="s">
        <v>14</v>
      </c>
      <c r="B530" s="6" t="s">
        <v>345</v>
      </c>
      <c r="C530" s="6" t="s">
        <v>112</v>
      </c>
      <c r="D530" s="6" t="s">
        <v>1034</v>
      </c>
      <c r="E530" s="6">
        <v>2009</v>
      </c>
      <c r="F530" s="6">
        <v>0</v>
      </c>
      <c r="G530" s="6">
        <v>18</v>
      </c>
      <c r="H530" s="7">
        <v>40664</v>
      </c>
      <c r="I530" s="6">
        <v>2012</v>
      </c>
      <c r="J530" s="6" t="s">
        <v>1203</v>
      </c>
      <c r="K530" s="6"/>
      <c r="L530" s="6"/>
      <c r="M530" s="6"/>
      <c r="N530" s="19">
        <v>12.5</v>
      </c>
      <c r="O530" s="19">
        <f t="shared" si="30"/>
        <v>0</v>
      </c>
    </row>
    <row r="531" spans="1:16" x14ac:dyDescent="0.2">
      <c r="A531" s="6" t="s">
        <v>14</v>
      </c>
      <c r="B531" s="6" t="s">
        <v>128</v>
      </c>
      <c r="C531" s="6" t="s">
        <v>172</v>
      </c>
      <c r="D531" s="6" t="s">
        <v>153</v>
      </c>
      <c r="E531" s="6">
        <v>2001</v>
      </c>
      <c r="F531" s="6">
        <v>0</v>
      </c>
      <c r="G531" s="6">
        <v>6</v>
      </c>
      <c r="H531" s="7">
        <v>37846</v>
      </c>
      <c r="I531" s="6">
        <v>2010</v>
      </c>
      <c r="J531" s="6" t="s">
        <v>855</v>
      </c>
      <c r="K531" s="6" t="s">
        <v>175</v>
      </c>
      <c r="L531" s="6"/>
      <c r="M531" s="6" t="s">
        <v>172</v>
      </c>
      <c r="N531" s="19">
        <v>11.59</v>
      </c>
      <c r="O531" s="19">
        <f t="shared" si="30"/>
        <v>0</v>
      </c>
    </row>
    <row r="532" spans="1:16" x14ac:dyDescent="0.2">
      <c r="A532" s="6" t="s">
        <v>210</v>
      </c>
      <c r="B532" s="6" t="s">
        <v>213</v>
      </c>
      <c r="C532" s="6" t="s">
        <v>628</v>
      </c>
      <c r="D532" s="6" t="s">
        <v>629</v>
      </c>
      <c r="E532" s="6">
        <v>2005</v>
      </c>
      <c r="F532" s="6">
        <v>0</v>
      </c>
      <c r="G532" s="6">
        <v>6</v>
      </c>
      <c r="H532" s="7">
        <v>39173</v>
      </c>
      <c r="I532" s="6">
        <v>2012</v>
      </c>
      <c r="J532" s="6" t="s">
        <v>959</v>
      </c>
      <c r="K532" s="6"/>
      <c r="L532" s="6"/>
      <c r="M532" s="6" t="s">
        <v>628</v>
      </c>
      <c r="N532" s="19">
        <v>6</v>
      </c>
      <c r="O532" s="19">
        <f t="shared" si="30"/>
        <v>0</v>
      </c>
      <c r="P532" s="5"/>
    </row>
    <row r="533" spans="1:16" x14ac:dyDescent="0.2">
      <c r="A533" s="6" t="s">
        <v>210</v>
      </c>
      <c r="B533" s="6" t="s">
        <v>41</v>
      </c>
      <c r="C533" s="6" t="s">
        <v>41</v>
      </c>
      <c r="D533" s="6" t="s">
        <v>1015</v>
      </c>
      <c r="E533" s="6">
        <v>2002</v>
      </c>
      <c r="F533" s="6">
        <v>0</v>
      </c>
      <c r="G533" s="6">
        <v>1</v>
      </c>
      <c r="H533" s="7">
        <v>39600</v>
      </c>
      <c r="I533" s="6">
        <v>2010</v>
      </c>
      <c r="J533" s="6" t="s">
        <v>958</v>
      </c>
      <c r="K533" s="6"/>
      <c r="L533" s="6" t="s">
        <v>517</v>
      </c>
      <c r="M533" s="6" t="s">
        <v>1016</v>
      </c>
      <c r="N533" s="19">
        <v>15</v>
      </c>
      <c r="O533" s="19">
        <f t="shared" si="30"/>
        <v>0</v>
      </c>
    </row>
    <row r="534" spans="1:16" x14ac:dyDescent="0.2">
      <c r="A534" s="6" t="s">
        <v>210</v>
      </c>
      <c r="B534" s="6" t="s">
        <v>41</v>
      </c>
      <c r="C534" s="6" t="s">
        <v>41</v>
      </c>
      <c r="D534" s="6" t="s">
        <v>1156</v>
      </c>
      <c r="E534" s="6">
        <v>2004</v>
      </c>
      <c r="F534" s="6">
        <v>0</v>
      </c>
      <c r="G534" s="6">
        <v>1</v>
      </c>
      <c r="H534" s="7">
        <v>40422</v>
      </c>
      <c r="I534" s="6">
        <v>20115</v>
      </c>
      <c r="J534" s="6" t="s">
        <v>1157</v>
      </c>
      <c r="K534" s="6"/>
      <c r="L534" s="6" t="s">
        <v>517</v>
      </c>
      <c r="M534" s="6" t="s">
        <v>1016</v>
      </c>
      <c r="N534" s="19">
        <v>15</v>
      </c>
      <c r="O534" s="19">
        <f t="shared" si="30"/>
        <v>0</v>
      </c>
      <c r="P534" s="5"/>
    </row>
    <row r="535" spans="1:16" x14ac:dyDescent="0.2">
      <c r="A535" s="6" t="s">
        <v>210</v>
      </c>
      <c r="B535" s="6" t="s">
        <v>41</v>
      </c>
      <c r="C535" s="6" t="s">
        <v>42</v>
      </c>
      <c r="D535" s="6" t="s">
        <v>1133</v>
      </c>
      <c r="E535" s="6">
        <v>2003</v>
      </c>
      <c r="F535" s="6">
        <v>0</v>
      </c>
      <c r="G535" s="6">
        <v>6</v>
      </c>
      <c r="H535" s="7">
        <v>40330</v>
      </c>
      <c r="I535" s="6">
        <v>2015</v>
      </c>
      <c r="J535" s="6" t="s">
        <v>868</v>
      </c>
      <c r="K535" s="6"/>
      <c r="L535" s="6"/>
      <c r="M535" s="6" t="s">
        <v>1100</v>
      </c>
      <c r="N535" s="19">
        <v>5.5</v>
      </c>
      <c r="O535" s="19">
        <f t="shared" si="30"/>
        <v>0</v>
      </c>
      <c r="P535" s="5"/>
    </row>
    <row r="536" spans="1:16" x14ac:dyDescent="0.2">
      <c r="A536" s="6" t="s">
        <v>210</v>
      </c>
      <c r="B536" s="6" t="s">
        <v>41</v>
      </c>
      <c r="C536" s="6" t="s">
        <v>49</v>
      </c>
      <c r="D536" s="6" t="s">
        <v>1173</v>
      </c>
      <c r="E536" s="6">
        <v>2003</v>
      </c>
      <c r="F536" s="6">
        <v>0</v>
      </c>
      <c r="G536" s="6">
        <v>1</v>
      </c>
      <c r="H536" s="7">
        <v>40513</v>
      </c>
      <c r="I536" s="6">
        <v>2020</v>
      </c>
      <c r="J536" s="6" t="s">
        <v>1174</v>
      </c>
      <c r="K536" s="6"/>
      <c r="L536" s="6" t="s">
        <v>517</v>
      </c>
      <c r="M536" s="6" t="s">
        <v>1175</v>
      </c>
      <c r="N536" s="19">
        <v>15</v>
      </c>
      <c r="O536" s="19">
        <f t="shared" si="30"/>
        <v>0</v>
      </c>
      <c r="P536" s="5"/>
    </row>
    <row r="537" spans="1:16" x14ac:dyDescent="0.2">
      <c r="A537" s="6" t="s">
        <v>210</v>
      </c>
      <c r="B537" s="6" t="s">
        <v>41</v>
      </c>
      <c r="C537" s="6" t="s">
        <v>248</v>
      </c>
      <c r="D537" s="6" t="s">
        <v>246</v>
      </c>
      <c r="E537" s="6">
        <v>2003</v>
      </c>
      <c r="F537" s="6">
        <v>0</v>
      </c>
      <c r="G537" s="6">
        <v>1</v>
      </c>
      <c r="H537" s="7">
        <v>40269</v>
      </c>
      <c r="I537" s="6">
        <v>2015</v>
      </c>
      <c r="J537" s="6" t="s">
        <v>1129</v>
      </c>
      <c r="K537" s="6"/>
      <c r="L537" s="6" t="s">
        <v>517</v>
      </c>
      <c r="M537" s="6" t="s">
        <v>1128</v>
      </c>
      <c r="N537" s="19">
        <v>16</v>
      </c>
      <c r="O537" s="19">
        <f t="shared" si="30"/>
        <v>0</v>
      </c>
    </row>
    <row r="538" spans="1:16" x14ac:dyDescent="0.2">
      <c r="A538" s="6" t="s">
        <v>210</v>
      </c>
      <c r="B538" s="6" t="s">
        <v>41</v>
      </c>
      <c r="C538" s="6" t="s">
        <v>306</v>
      </c>
      <c r="D538" s="6" t="s">
        <v>307</v>
      </c>
      <c r="E538" s="6">
        <v>1994</v>
      </c>
      <c r="F538" s="6">
        <v>0</v>
      </c>
      <c r="G538" s="6">
        <v>12</v>
      </c>
      <c r="H538" s="7">
        <v>36995</v>
      </c>
      <c r="I538" s="6">
        <v>2010</v>
      </c>
      <c r="J538" s="6" t="s">
        <v>917</v>
      </c>
      <c r="K538" s="6"/>
      <c r="L538" s="6"/>
      <c r="M538" s="6" t="s">
        <v>236</v>
      </c>
      <c r="N538" s="19">
        <v>12.19592137899283</v>
      </c>
      <c r="O538" s="19">
        <f t="shared" si="30"/>
        <v>0</v>
      </c>
      <c r="P538" s="5"/>
    </row>
    <row r="539" spans="1:16" x14ac:dyDescent="0.2">
      <c r="A539" s="6" t="s">
        <v>210</v>
      </c>
      <c r="B539" s="6" t="s">
        <v>1068</v>
      </c>
      <c r="C539" s="6" t="s">
        <v>1068</v>
      </c>
      <c r="D539" s="6" t="s">
        <v>1069</v>
      </c>
      <c r="E539" s="6">
        <v>1992</v>
      </c>
      <c r="F539" s="6">
        <v>0</v>
      </c>
      <c r="G539" s="6">
        <v>1</v>
      </c>
      <c r="H539" s="7">
        <v>39965</v>
      </c>
      <c r="I539" s="6">
        <v>2010</v>
      </c>
      <c r="J539" s="6" t="s">
        <v>1132</v>
      </c>
      <c r="K539" s="6"/>
      <c r="L539" s="6"/>
      <c r="M539" s="6" t="s">
        <v>1070</v>
      </c>
      <c r="N539" s="19">
        <v>10</v>
      </c>
      <c r="O539" s="19">
        <f t="shared" si="30"/>
        <v>0</v>
      </c>
      <c r="P539" s="5"/>
    </row>
    <row r="540" spans="1:16" x14ac:dyDescent="0.2">
      <c r="A540" s="6" t="s">
        <v>210</v>
      </c>
      <c r="B540" s="6" t="s">
        <v>128</v>
      </c>
      <c r="C540" s="6" t="s">
        <v>174</v>
      </c>
      <c r="D540" s="6" t="s">
        <v>725</v>
      </c>
      <c r="E540" s="6">
        <v>2004</v>
      </c>
      <c r="F540" s="6">
        <v>0</v>
      </c>
      <c r="G540" s="6">
        <v>1</v>
      </c>
      <c r="H540" s="7">
        <v>38893</v>
      </c>
      <c r="I540" s="6">
        <v>2014</v>
      </c>
      <c r="J540" s="6" t="s">
        <v>895</v>
      </c>
      <c r="K540" s="6"/>
      <c r="L540" s="6" t="s">
        <v>517</v>
      </c>
      <c r="M540" s="6" t="s">
        <v>726</v>
      </c>
      <c r="N540" s="19">
        <v>10</v>
      </c>
      <c r="O540" s="19">
        <f t="shared" si="30"/>
        <v>0</v>
      </c>
      <c r="P540" s="5"/>
    </row>
    <row r="541" spans="1:16" x14ac:dyDescent="0.2">
      <c r="A541" s="6" t="s">
        <v>210</v>
      </c>
      <c r="B541" s="6" t="s">
        <v>196</v>
      </c>
      <c r="C541" s="6" t="s">
        <v>699</v>
      </c>
      <c r="D541" s="6" t="s">
        <v>1098</v>
      </c>
      <c r="E541" s="6">
        <v>2003</v>
      </c>
      <c r="F541" s="6">
        <v>0</v>
      </c>
      <c r="G541" s="6">
        <v>6</v>
      </c>
      <c r="H541" s="7">
        <v>40269</v>
      </c>
      <c r="I541" s="6">
        <v>2010</v>
      </c>
      <c r="J541" s="6" t="s">
        <v>1099</v>
      </c>
      <c r="K541" s="6"/>
      <c r="L541" s="6"/>
      <c r="M541" s="6" t="s">
        <v>51</v>
      </c>
      <c r="N541" s="19">
        <v>5</v>
      </c>
      <c r="O541" s="19">
        <f t="shared" si="30"/>
        <v>0</v>
      </c>
      <c r="P541" s="5"/>
    </row>
    <row r="542" spans="1:16" x14ac:dyDescent="0.2">
      <c r="A542" s="6" t="s">
        <v>210</v>
      </c>
      <c r="B542" s="6" t="s">
        <v>196</v>
      </c>
      <c r="C542" s="6" t="s">
        <v>401</v>
      </c>
      <c r="D542" s="6" t="s">
        <v>907</v>
      </c>
      <c r="E542" s="6">
        <v>2002</v>
      </c>
      <c r="F542" s="6">
        <v>0</v>
      </c>
      <c r="G542" s="6">
        <v>6</v>
      </c>
      <c r="H542" s="7">
        <v>38930</v>
      </c>
      <c r="I542" s="6">
        <v>2008</v>
      </c>
      <c r="J542" s="6" t="s">
        <v>906</v>
      </c>
      <c r="K542" s="6"/>
      <c r="L542" s="6"/>
      <c r="M542" s="6" t="s">
        <v>401</v>
      </c>
      <c r="N542" s="19">
        <v>5.5</v>
      </c>
      <c r="O542" s="19">
        <f t="shared" si="30"/>
        <v>0</v>
      </c>
      <c r="P542" s="5"/>
    </row>
    <row r="543" spans="1:16" x14ac:dyDescent="0.2">
      <c r="A543" s="6" t="s">
        <v>210</v>
      </c>
      <c r="B543" s="6" t="s">
        <v>196</v>
      </c>
      <c r="C543" s="6" t="s">
        <v>395</v>
      </c>
      <c r="D543" s="6" t="s">
        <v>194</v>
      </c>
      <c r="E543" s="6">
        <v>1999</v>
      </c>
      <c r="F543" s="6">
        <v>0</v>
      </c>
      <c r="G543" s="6">
        <v>3</v>
      </c>
      <c r="H543" s="7">
        <v>37109</v>
      </c>
      <c r="I543" s="6">
        <v>2010</v>
      </c>
      <c r="J543" s="6" t="s">
        <v>912</v>
      </c>
      <c r="K543" s="6" t="s">
        <v>399</v>
      </c>
      <c r="L543" s="6"/>
      <c r="M543" s="6" t="s">
        <v>191</v>
      </c>
      <c r="N543" s="19">
        <v>9.1469410342446231</v>
      </c>
      <c r="O543" s="19">
        <f t="shared" si="30"/>
        <v>0</v>
      </c>
      <c r="P543" s="5"/>
    </row>
    <row r="544" spans="1:16" x14ac:dyDescent="0.2">
      <c r="A544" s="6" t="s">
        <v>210</v>
      </c>
      <c r="B544" s="6" t="s">
        <v>196</v>
      </c>
      <c r="C544" s="6" t="s">
        <v>771</v>
      </c>
      <c r="D544" s="6" t="s">
        <v>772</v>
      </c>
      <c r="E544" s="6">
        <v>2000</v>
      </c>
      <c r="F544" s="6">
        <v>0</v>
      </c>
      <c r="G544" s="6">
        <v>6</v>
      </c>
      <c r="H544" s="7">
        <v>38353</v>
      </c>
      <c r="I544" s="6">
        <v>2010</v>
      </c>
      <c r="J544" s="6" t="s">
        <v>994</v>
      </c>
      <c r="K544" s="6"/>
      <c r="L544" s="6"/>
      <c r="M544" s="6" t="s">
        <v>771</v>
      </c>
      <c r="N544" s="19">
        <v>9</v>
      </c>
      <c r="O544" s="19">
        <f t="shared" si="30"/>
        <v>0</v>
      </c>
      <c r="P544" s="5"/>
    </row>
    <row r="545" spans="1:16" x14ac:dyDescent="0.2">
      <c r="A545" s="6" t="s">
        <v>14</v>
      </c>
      <c r="B545" s="6" t="s">
        <v>213</v>
      </c>
      <c r="C545" s="6" t="s">
        <v>1094</v>
      </c>
      <c r="D545" s="6" t="s">
        <v>1093</v>
      </c>
      <c r="E545" s="6">
        <v>2008</v>
      </c>
      <c r="F545" s="6">
        <v>0</v>
      </c>
      <c r="G545" s="6">
        <v>3</v>
      </c>
      <c r="H545" s="7">
        <v>40057</v>
      </c>
      <c r="I545" s="6">
        <v>2012</v>
      </c>
      <c r="J545" s="6" t="s">
        <v>841</v>
      </c>
      <c r="K545" s="6"/>
      <c r="L545" s="6"/>
      <c r="M545" s="6" t="s">
        <v>81</v>
      </c>
      <c r="N545" s="19">
        <v>6</v>
      </c>
      <c r="O545" s="19">
        <f t="shared" ref="O545:O555" si="31">F545*N545</f>
        <v>0</v>
      </c>
      <c r="P545" s="5"/>
    </row>
    <row r="546" spans="1:16" x14ac:dyDescent="0.2">
      <c r="A546" s="6" t="s">
        <v>14</v>
      </c>
      <c r="B546" s="6" t="s">
        <v>61</v>
      </c>
      <c r="C546" s="6" t="s">
        <v>745</v>
      </c>
      <c r="D546" s="6" t="s">
        <v>733</v>
      </c>
      <c r="E546" s="6">
        <v>2005</v>
      </c>
      <c r="F546" s="6">
        <v>0</v>
      </c>
      <c r="G546" s="6">
        <v>6</v>
      </c>
      <c r="H546" s="7">
        <v>39173</v>
      </c>
      <c r="I546" s="6">
        <v>2009</v>
      </c>
      <c r="J546" s="6" t="s">
        <v>839</v>
      </c>
      <c r="K546" s="14" t="s">
        <v>987</v>
      </c>
      <c r="L546" s="6" t="s">
        <v>800</v>
      </c>
      <c r="M546" s="6" t="s">
        <v>236</v>
      </c>
      <c r="N546" s="19">
        <v>10.5</v>
      </c>
      <c r="O546" s="19">
        <f t="shared" si="31"/>
        <v>0</v>
      </c>
      <c r="P546" s="5"/>
    </row>
    <row r="547" spans="1:16" x14ac:dyDescent="0.2">
      <c r="A547" s="1" t="s">
        <v>14</v>
      </c>
      <c r="B547" s="1" t="s">
        <v>61</v>
      </c>
      <c r="C547" s="1" t="s">
        <v>1269</v>
      </c>
      <c r="D547" s="1" t="s">
        <v>1270</v>
      </c>
      <c r="E547" s="1">
        <v>1994</v>
      </c>
      <c r="F547" s="1">
        <v>0</v>
      </c>
      <c r="G547" s="1">
        <v>2</v>
      </c>
      <c r="H547" s="3">
        <v>40848</v>
      </c>
      <c r="I547" s="1">
        <v>2012</v>
      </c>
      <c r="J547" s="1" t="s">
        <v>947</v>
      </c>
      <c r="M547" s="1" t="s">
        <v>1266</v>
      </c>
      <c r="N547" s="20">
        <v>11</v>
      </c>
      <c r="O547" s="20">
        <f t="shared" si="31"/>
        <v>0</v>
      </c>
    </row>
    <row r="548" spans="1:16" x14ac:dyDescent="0.2">
      <c r="A548" s="6" t="s">
        <v>14</v>
      </c>
      <c r="B548" s="6" t="s">
        <v>61</v>
      </c>
      <c r="C548" s="6" t="s">
        <v>750</v>
      </c>
      <c r="D548" s="6" t="s">
        <v>748</v>
      </c>
      <c r="E548" s="6">
        <v>2005</v>
      </c>
      <c r="F548" s="6">
        <v>0</v>
      </c>
      <c r="G548" s="6">
        <v>6</v>
      </c>
      <c r="H548" s="7">
        <v>39173</v>
      </c>
      <c r="I548" s="6">
        <v>2010</v>
      </c>
      <c r="J548" s="6" t="s">
        <v>846</v>
      </c>
      <c r="K548" s="6"/>
      <c r="L548" s="6" t="s">
        <v>946</v>
      </c>
      <c r="M548" s="6" t="s">
        <v>945</v>
      </c>
      <c r="N548" s="19">
        <v>9</v>
      </c>
      <c r="O548" s="19">
        <f t="shared" si="31"/>
        <v>0</v>
      </c>
      <c r="P548" s="5"/>
    </row>
    <row r="549" spans="1:16" x14ac:dyDescent="0.2">
      <c r="A549" s="6" t="s">
        <v>14</v>
      </c>
      <c r="B549" s="6" t="s">
        <v>345</v>
      </c>
      <c r="C549" s="6" t="s">
        <v>112</v>
      </c>
      <c r="D549" s="6" t="s">
        <v>1141</v>
      </c>
      <c r="E549" s="6"/>
      <c r="F549" s="6">
        <v>0</v>
      </c>
      <c r="G549" s="6">
        <v>6</v>
      </c>
      <c r="H549" s="7">
        <v>40422</v>
      </c>
      <c r="I549" s="6">
        <v>2012</v>
      </c>
      <c r="J549" s="6" t="s">
        <v>852</v>
      </c>
      <c r="K549" s="6"/>
      <c r="L549" s="6" t="s">
        <v>1142</v>
      </c>
      <c r="M549" s="6" t="s">
        <v>1143</v>
      </c>
      <c r="N549" s="19">
        <v>16.3</v>
      </c>
      <c r="O549" s="19">
        <f t="shared" si="31"/>
        <v>0</v>
      </c>
    </row>
    <row r="550" spans="1:16" x14ac:dyDescent="0.2">
      <c r="A550" s="6" t="s">
        <v>14</v>
      </c>
      <c r="B550" s="6" t="s">
        <v>128</v>
      </c>
      <c r="C550" s="6" t="s">
        <v>580</v>
      </c>
      <c r="D550" s="6" t="s">
        <v>1025</v>
      </c>
      <c r="E550" s="6">
        <v>2007</v>
      </c>
      <c r="F550" s="6">
        <v>0</v>
      </c>
      <c r="G550" s="6">
        <v>24</v>
      </c>
      <c r="H550" s="7">
        <v>39692</v>
      </c>
      <c r="I550" s="6">
        <v>2010</v>
      </c>
      <c r="J550" s="6" t="s">
        <v>1092</v>
      </c>
      <c r="K550" s="6"/>
      <c r="L550" s="6"/>
      <c r="M550" s="6" t="s">
        <v>166</v>
      </c>
      <c r="N550" s="19">
        <v>3</v>
      </c>
      <c r="O550" s="19">
        <f t="shared" si="31"/>
        <v>0</v>
      </c>
    </row>
    <row r="551" spans="1:16" x14ac:dyDescent="0.2">
      <c r="A551" s="6" t="s">
        <v>210</v>
      </c>
      <c r="B551" s="6" t="s">
        <v>15</v>
      </c>
      <c r="C551" s="6" t="s">
        <v>995</v>
      </c>
      <c r="D551" s="6" t="s">
        <v>996</v>
      </c>
      <c r="E551" s="6">
        <v>2007</v>
      </c>
      <c r="F551" s="6">
        <v>0</v>
      </c>
      <c r="G551" s="6">
        <v>3</v>
      </c>
      <c r="H551" s="7">
        <v>40210</v>
      </c>
      <c r="I551" s="6">
        <v>2015</v>
      </c>
      <c r="J551" s="6" t="s">
        <v>833</v>
      </c>
      <c r="K551" s="6"/>
      <c r="L551" s="6"/>
      <c r="M551" s="6" t="s">
        <v>181</v>
      </c>
      <c r="N551" s="19">
        <v>14</v>
      </c>
      <c r="O551" s="19">
        <f t="shared" si="31"/>
        <v>0</v>
      </c>
      <c r="P551" s="5"/>
    </row>
    <row r="552" spans="1:16" x14ac:dyDescent="0.2">
      <c r="A552" s="6" t="s">
        <v>210</v>
      </c>
      <c r="B552" s="6" t="s">
        <v>41</v>
      </c>
      <c r="C552" s="6" t="s">
        <v>245</v>
      </c>
      <c r="D552" s="6" t="s">
        <v>247</v>
      </c>
      <c r="E552" s="6">
        <v>2002</v>
      </c>
      <c r="F552" s="6">
        <v>0</v>
      </c>
      <c r="G552" s="6">
        <v>6</v>
      </c>
      <c r="H552" s="7">
        <v>38240</v>
      </c>
      <c r="I552" s="6">
        <v>2012</v>
      </c>
      <c r="J552" s="6" t="s">
        <v>869</v>
      </c>
      <c r="K552" s="6"/>
      <c r="L552" s="6"/>
      <c r="M552" s="6" t="s">
        <v>51</v>
      </c>
      <c r="N552" s="19">
        <v>10.6</v>
      </c>
      <c r="O552" s="19">
        <f t="shared" si="31"/>
        <v>0</v>
      </c>
      <c r="P552" s="5"/>
    </row>
    <row r="553" spans="1:16" x14ac:dyDescent="0.2">
      <c r="A553" s="6" t="s">
        <v>210</v>
      </c>
      <c r="B553" s="6" t="s">
        <v>61</v>
      </c>
      <c r="C553" s="6" t="s">
        <v>329</v>
      </c>
      <c r="D553" s="6" t="s">
        <v>332</v>
      </c>
      <c r="E553" s="6">
        <v>1993</v>
      </c>
      <c r="F553" s="6">
        <v>0</v>
      </c>
      <c r="G553" s="6">
        <v>6</v>
      </c>
      <c r="H553" s="7">
        <v>35004</v>
      </c>
      <c r="I553" s="6">
        <v>2000</v>
      </c>
      <c r="J553" s="6" t="s">
        <v>887</v>
      </c>
      <c r="K553" s="6" t="s">
        <v>333</v>
      </c>
      <c r="L553" s="6"/>
      <c r="M553" s="6" t="s">
        <v>65</v>
      </c>
      <c r="N553" s="19">
        <v>10.671431206618728</v>
      </c>
      <c r="O553" s="19">
        <f t="shared" si="31"/>
        <v>0</v>
      </c>
      <c r="P553" s="5"/>
    </row>
    <row r="554" spans="1:16" x14ac:dyDescent="0.2">
      <c r="A554" s="6" t="s">
        <v>210</v>
      </c>
      <c r="B554" s="6" t="s">
        <v>115</v>
      </c>
      <c r="C554" s="1" t="s">
        <v>354</v>
      </c>
      <c r="D554" s="6" t="s">
        <v>1086</v>
      </c>
      <c r="E554" s="6">
        <v>2007</v>
      </c>
      <c r="F554" s="6">
        <v>0</v>
      </c>
      <c r="G554" s="6">
        <v>6</v>
      </c>
      <c r="H554" s="7">
        <v>40087</v>
      </c>
      <c r="I554" s="6">
        <v>2015</v>
      </c>
      <c r="J554" s="6" t="s">
        <v>866</v>
      </c>
      <c r="K554" s="6" t="s">
        <v>1087</v>
      </c>
      <c r="L554" s="6"/>
      <c r="M554" s="6" t="s">
        <v>119</v>
      </c>
      <c r="N554" s="19">
        <v>7.8</v>
      </c>
      <c r="O554" s="19">
        <f t="shared" si="31"/>
        <v>0</v>
      </c>
    </row>
    <row r="555" spans="1:16" x14ac:dyDescent="0.2">
      <c r="A555" s="6" t="s">
        <v>210</v>
      </c>
      <c r="B555" s="6" t="s">
        <v>357</v>
      </c>
      <c r="C555" s="6" t="s">
        <v>1105</v>
      </c>
      <c r="D555" s="6" t="s">
        <v>1106</v>
      </c>
      <c r="E555" s="6">
        <v>2004</v>
      </c>
      <c r="F555" s="6">
        <v>0</v>
      </c>
      <c r="G555" s="6">
        <v>6</v>
      </c>
      <c r="H555" s="7">
        <v>40179</v>
      </c>
      <c r="I555" s="6">
        <v>2014</v>
      </c>
      <c r="J555" s="6" t="s">
        <v>1107</v>
      </c>
      <c r="K555" s="6"/>
      <c r="L555" s="6"/>
      <c r="M555" s="6" t="s">
        <v>1100</v>
      </c>
      <c r="N555" s="19">
        <v>4</v>
      </c>
      <c r="O555" s="19">
        <f t="shared" si="31"/>
        <v>0</v>
      </c>
    </row>
    <row r="556" spans="1:16" x14ac:dyDescent="0.2">
      <c r="A556" s="30" t="s">
        <v>14</v>
      </c>
      <c r="B556" s="30" t="s">
        <v>61</v>
      </c>
      <c r="C556" s="30" t="s">
        <v>978</v>
      </c>
      <c r="D556" s="30" t="s">
        <v>733</v>
      </c>
      <c r="E556" s="30">
        <v>2005</v>
      </c>
      <c r="F556" s="31">
        <v>0</v>
      </c>
      <c r="G556" s="31">
        <v>6</v>
      </c>
      <c r="H556" s="32">
        <v>39295</v>
      </c>
      <c r="I556" s="31">
        <v>2010</v>
      </c>
      <c r="J556" s="31" t="s">
        <v>900</v>
      </c>
      <c r="K556" s="30"/>
      <c r="L556" s="30"/>
      <c r="M556" s="30" t="s">
        <v>734</v>
      </c>
      <c r="N556" s="33">
        <v>7.75</v>
      </c>
      <c r="O556" s="33">
        <f t="shared" ref="O556:O572" si="32">F556*N556</f>
        <v>0</v>
      </c>
      <c r="P556" s="5"/>
    </row>
    <row r="557" spans="1:16" x14ac:dyDescent="0.2">
      <c r="A557" s="21" t="s">
        <v>14</v>
      </c>
      <c r="B557" s="21" t="s">
        <v>61</v>
      </c>
      <c r="C557" s="21" t="s">
        <v>87</v>
      </c>
      <c r="D557" s="21" t="s">
        <v>88</v>
      </c>
      <c r="E557" s="21">
        <v>1990</v>
      </c>
      <c r="F557" s="28">
        <v>0</v>
      </c>
      <c r="G557" s="28">
        <v>6</v>
      </c>
      <c r="H557" s="22"/>
      <c r="I557" s="28">
        <v>2005</v>
      </c>
      <c r="J557" s="28" t="s">
        <v>845</v>
      </c>
      <c r="K557" s="21" t="s">
        <v>777</v>
      </c>
      <c r="L557" s="21"/>
      <c r="M557" s="21"/>
      <c r="N557" s="23">
        <v>9.1469410342446231</v>
      </c>
      <c r="O557" s="23">
        <f t="shared" si="32"/>
        <v>0</v>
      </c>
      <c r="P557" s="5"/>
    </row>
    <row r="558" spans="1:16" x14ac:dyDescent="0.2">
      <c r="A558" s="21" t="s">
        <v>14</v>
      </c>
      <c r="B558" s="21" t="s">
        <v>100</v>
      </c>
      <c r="C558" s="21" t="s">
        <v>1278</v>
      </c>
      <c r="D558" s="21" t="s">
        <v>1279</v>
      </c>
      <c r="E558" s="21">
        <v>2009</v>
      </c>
      <c r="F558" s="28">
        <v>0</v>
      </c>
      <c r="G558" s="28">
        <v>3</v>
      </c>
      <c r="H558" s="22">
        <v>40940</v>
      </c>
      <c r="I558" s="28">
        <v>2012</v>
      </c>
      <c r="J558" s="28" t="s">
        <v>833</v>
      </c>
      <c r="K558" s="21"/>
      <c r="L558" s="21"/>
      <c r="M558" s="21" t="s">
        <v>1280</v>
      </c>
      <c r="N558" s="23">
        <v>6.5</v>
      </c>
      <c r="O558" s="23">
        <f t="shared" si="32"/>
        <v>0</v>
      </c>
      <c r="P558" s="5"/>
    </row>
    <row r="559" spans="1:16" x14ac:dyDescent="0.2">
      <c r="A559" s="21" t="s">
        <v>14</v>
      </c>
      <c r="B559" s="21" t="s">
        <v>345</v>
      </c>
      <c r="C559" s="21" t="s">
        <v>112</v>
      </c>
      <c r="D559" s="21" t="s">
        <v>1263</v>
      </c>
      <c r="E559" s="21">
        <v>2011</v>
      </c>
      <c r="F559" s="38">
        <v>0</v>
      </c>
      <c r="G559" s="28">
        <v>12</v>
      </c>
      <c r="H559" s="22">
        <v>40787</v>
      </c>
      <c r="I559" s="28">
        <v>2012</v>
      </c>
      <c r="J559" s="28" t="s">
        <v>851</v>
      </c>
      <c r="K559" s="21"/>
      <c r="L559" s="21"/>
      <c r="M559" s="21" t="s">
        <v>60</v>
      </c>
      <c r="N559" s="23">
        <v>12</v>
      </c>
      <c r="O559" s="23">
        <f t="shared" si="32"/>
        <v>0</v>
      </c>
    </row>
    <row r="560" spans="1:16" x14ac:dyDescent="0.2">
      <c r="A560" s="21" t="s">
        <v>14</v>
      </c>
      <c r="B560" s="21" t="s">
        <v>345</v>
      </c>
      <c r="C560" s="21" t="s">
        <v>112</v>
      </c>
      <c r="D560" s="21" t="s">
        <v>1144</v>
      </c>
      <c r="E560" s="21"/>
      <c r="F560" s="38">
        <v>0</v>
      </c>
      <c r="G560" s="28">
        <v>6</v>
      </c>
      <c r="H560" s="22">
        <v>40422</v>
      </c>
      <c r="I560" s="28">
        <v>2012</v>
      </c>
      <c r="J560" s="28" t="s">
        <v>1202</v>
      </c>
      <c r="K560" s="21"/>
      <c r="L560" s="21"/>
      <c r="M560" s="21" t="s">
        <v>1145</v>
      </c>
      <c r="N560" s="23">
        <v>14.2</v>
      </c>
      <c r="O560" s="23">
        <f t="shared" si="32"/>
        <v>0</v>
      </c>
      <c r="P560" s="5"/>
    </row>
    <row r="561" spans="1:16" x14ac:dyDescent="0.2">
      <c r="A561" s="21" t="s">
        <v>14</v>
      </c>
      <c r="B561" s="21" t="s">
        <v>128</v>
      </c>
      <c r="C561" s="21" t="s">
        <v>170</v>
      </c>
      <c r="D561" s="21" t="s">
        <v>171</v>
      </c>
      <c r="E561" s="21">
        <v>1994</v>
      </c>
      <c r="F561" s="28">
        <v>0</v>
      </c>
      <c r="G561" s="28">
        <v>6</v>
      </c>
      <c r="H561" s="22">
        <v>34943</v>
      </c>
      <c r="I561" s="28">
        <v>2006</v>
      </c>
      <c r="J561" s="28" t="s">
        <v>855</v>
      </c>
      <c r="K561" s="21"/>
      <c r="L561" s="21"/>
      <c r="M561" s="21" t="s">
        <v>48</v>
      </c>
      <c r="N561" s="23">
        <v>12.958166465179882</v>
      </c>
      <c r="O561" s="23">
        <f t="shared" si="32"/>
        <v>0</v>
      </c>
    </row>
    <row r="562" spans="1:16" x14ac:dyDescent="0.2">
      <c r="A562" s="21" t="s">
        <v>206</v>
      </c>
      <c r="B562" s="21" t="s">
        <v>61</v>
      </c>
      <c r="C562" s="21" t="s">
        <v>1045</v>
      </c>
      <c r="D562" s="21" t="s">
        <v>1051</v>
      </c>
      <c r="E562" s="21">
        <v>2008</v>
      </c>
      <c r="F562" s="28">
        <v>0</v>
      </c>
      <c r="G562" s="28">
        <v>6</v>
      </c>
      <c r="H562" s="22">
        <v>39904</v>
      </c>
      <c r="I562" s="28">
        <v>2011</v>
      </c>
      <c r="J562" s="28" t="s">
        <v>833</v>
      </c>
      <c r="K562" s="21"/>
      <c r="L562" s="21"/>
      <c r="M562" s="21" t="s">
        <v>1045</v>
      </c>
      <c r="N562" s="23">
        <v>7</v>
      </c>
      <c r="O562" s="23">
        <f t="shared" si="32"/>
        <v>0</v>
      </c>
      <c r="P562" s="5"/>
    </row>
    <row r="563" spans="1:16" x14ac:dyDescent="0.2">
      <c r="A563" s="21" t="s">
        <v>210</v>
      </c>
      <c r="B563" s="21" t="s">
        <v>41</v>
      </c>
      <c r="C563" s="21" t="s">
        <v>248</v>
      </c>
      <c r="D563" s="21" t="s">
        <v>249</v>
      </c>
      <c r="E563" s="21">
        <v>2000</v>
      </c>
      <c r="F563" s="28">
        <v>0</v>
      </c>
      <c r="G563" s="28">
        <v>6</v>
      </c>
      <c r="H563" s="22">
        <v>41000</v>
      </c>
      <c r="I563" s="28">
        <v>2012</v>
      </c>
      <c r="J563" s="28" t="s">
        <v>878</v>
      </c>
      <c r="K563" s="21"/>
      <c r="L563" s="21"/>
      <c r="M563" s="21" t="s">
        <v>60</v>
      </c>
      <c r="N563" s="23">
        <v>5.5</v>
      </c>
      <c r="O563" s="23">
        <f t="shared" si="32"/>
        <v>0</v>
      </c>
      <c r="P563" s="5"/>
    </row>
    <row r="564" spans="1:16" x14ac:dyDescent="0.2">
      <c r="A564" s="21" t="s">
        <v>210</v>
      </c>
      <c r="B564" s="21" t="s">
        <v>41</v>
      </c>
      <c r="C564" s="21" t="s">
        <v>1119</v>
      </c>
      <c r="D564" s="21" t="s">
        <v>647</v>
      </c>
      <c r="E564" s="21">
        <v>2006</v>
      </c>
      <c r="F564" s="28">
        <v>0</v>
      </c>
      <c r="G564" s="28">
        <v>6</v>
      </c>
      <c r="H564" s="22">
        <v>40269</v>
      </c>
      <c r="I564" s="28">
        <v>2016</v>
      </c>
      <c r="J564" s="28" t="s">
        <v>900</v>
      </c>
      <c r="K564" s="21"/>
      <c r="L564" s="21"/>
      <c r="M564" s="21" t="s">
        <v>1120</v>
      </c>
      <c r="N564" s="23">
        <v>5.2</v>
      </c>
      <c r="O564" s="23">
        <f t="shared" si="32"/>
        <v>0</v>
      </c>
      <c r="P564" s="5"/>
    </row>
    <row r="565" spans="1:16" x14ac:dyDescent="0.2">
      <c r="A565" s="21" t="s">
        <v>210</v>
      </c>
      <c r="B565" s="21" t="s">
        <v>41</v>
      </c>
      <c r="C565" s="21" t="s">
        <v>301</v>
      </c>
      <c r="D565" s="21" t="s">
        <v>302</v>
      </c>
      <c r="E565" s="21">
        <v>1994</v>
      </c>
      <c r="F565" s="28">
        <v>0</v>
      </c>
      <c r="G565" s="28">
        <v>12</v>
      </c>
      <c r="H565" s="22">
        <v>36995</v>
      </c>
      <c r="I565" s="28">
        <v>2006</v>
      </c>
      <c r="J565" s="28" t="s">
        <v>878</v>
      </c>
      <c r="K565" s="21" t="s">
        <v>1249</v>
      </c>
      <c r="L565" s="21"/>
      <c r="M565" s="21" t="s">
        <v>236</v>
      </c>
      <c r="N565" s="23">
        <v>12.19592137899283</v>
      </c>
      <c r="O565" s="23">
        <f t="shared" si="32"/>
        <v>0</v>
      </c>
    </row>
    <row r="566" spans="1:16" x14ac:dyDescent="0.2">
      <c r="A566" s="21" t="s">
        <v>210</v>
      </c>
      <c r="B566" s="21" t="s">
        <v>41</v>
      </c>
      <c r="C566" s="21" t="s">
        <v>306</v>
      </c>
      <c r="D566" s="21" t="s">
        <v>310</v>
      </c>
      <c r="E566" s="21">
        <v>1990</v>
      </c>
      <c r="F566" s="28">
        <v>0</v>
      </c>
      <c r="G566" s="28">
        <v>12</v>
      </c>
      <c r="H566" s="22">
        <v>33939</v>
      </c>
      <c r="I566" s="28">
        <v>2005</v>
      </c>
      <c r="J566" s="28" t="s">
        <v>856</v>
      </c>
      <c r="K566" s="21"/>
      <c r="L566" s="21"/>
      <c r="M566" s="21" t="s">
        <v>236</v>
      </c>
      <c r="N566" s="23">
        <v>9.1469410342446231</v>
      </c>
      <c r="O566" s="23">
        <f t="shared" si="32"/>
        <v>0</v>
      </c>
      <c r="P566" s="5"/>
    </row>
    <row r="567" spans="1:16" x14ac:dyDescent="0.2">
      <c r="A567" s="21" t="s">
        <v>210</v>
      </c>
      <c r="B567" s="21" t="s">
        <v>41</v>
      </c>
      <c r="C567" s="21" t="s">
        <v>306</v>
      </c>
      <c r="D567" s="21" t="s">
        <v>307</v>
      </c>
      <c r="E567" s="21">
        <v>1995</v>
      </c>
      <c r="F567" s="28">
        <v>0</v>
      </c>
      <c r="G567" s="28">
        <v>12</v>
      </c>
      <c r="H567" s="22">
        <v>37622</v>
      </c>
      <c r="I567" s="28">
        <v>2005</v>
      </c>
      <c r="J567" s="28" t="s">
        <v>854</v>
      </c>
      <c r="K567" s="21" t="s">
        <v>1017</v>
      </c>
      <c r="L567" s="21"/>
      <c r="M567" s="21" t="s">
        <v>236</v>
      </c>
      <c r="N567" s="23">
        <v>15</v>
      </c>
      <c r="O567" s="23">
        <f t="shared" si="32"/>
        <v>0</v>
      </c>
    </row>
    <row r="568" spans="1:16" x14ac:dyDescent="0.2">
      <c r="A568" s="21" t="s">
        <v>210</v>
      </c>
      <c r="B568" s="21" t="s">
        <v>61</v>
      </c>
      <c r="C568" s="21" t="s">
        <v>334</v>
      </c>
      <c r="D568" s="21" t="s">
        <v>96</v>
      </c>
      <c r="E568" s="21">
        <v>1996</v>
      </c>
      <c r="F568" s="28">
        <v>0</v>
      </c>
      <c r="G568" s="28">
        <v>3</v>
      </c>
      <c r="H568" s="22"/>
      <c r="I568" s="28">
        <v>2010</v>
      </c>
      <c r="J568" s="28" t="s">
        <v>886</v>
      </c>
      <c r="K568" s="21" t="s">
        <v>335</v>
      </c>
      <c r="L568" s="21"/>
      <c r="M568" s="21"/>
      <c r="N568" s="23">
        <v>12.19592137899283</v>
      </c>
      <c r="O568" s="23">
        <f t="shared" si="32"/>
        <v>0</v>
      </c>
      <c r="P568" s="5"/>
    </row>
    <row r="569" spans="1:16" x14ac:dyDescent="0.2">
      <c r="A569" s="21" t="s">
        <v>210</v>
      </c>
      <c r="B569" s="21" t="s">
        <v>100</v>
      </c>
      <c r="C569" s="21" t="s">
        <v>1278</v>
      </c>
      <c r="D569" s="21" t="s">
        <v>1279</v>
      </c>
      <c r="E569" s="21">
        <v>2009</v>
      </c>
      <c r="F569" s="28">
        <v>0</v>
      </c>
      <c r="G569" s="28">
        <v>3</v>
      </c>
      <c r="H569" s="22">
        <v>40940</v>
      </c>
      <c r="I569" s="28">
        <v>2012</v>
      </c>
      <c r="J569" s="28" t="s">
        <v>833</v>
      </c>
      <c r="K569" s="21"/>
      <c r="L569" s="21"/>
      <c r="M569" s="21" t="s">
        <v>1278</v>
      </c>
      <c r="N569" s="23">
        <v>5.7</v>
      </c>
      <c r="O569" s="23">
        <f t="shared" si="32"/>
        <v>0</v>
      </c>
      <c r="P569" s="5"/>
    </row>
    <row r="570" spans="1:16" x14ac:dyDescent="0.2">
      <c r="A570" s="21" t="s">
        <v>210</v>
      </c>
      <c r="B570" s="21" t="s">
        <v>100</v>
      </c>
      <c r="C570" s="21" t="s">
        <v>101</v>
      </c>
      <c r="D570" s="21" t="s">
        <v>1161</v>
      </c>
      <c r="E570" s="21">
        <v>2008</v>
      </c>
      <c r="F570" s="28">
        <v>0</v>
      </c>
      <c r="G570" s="28">
        <v>6</v>
      </c>
      <c r="H570" s="22">
        <v>40483</v>
      </c>
      <c r="I570" s="28">
        <v>2015</v>
      </c>
      <c r="J570" s="28" t="s">
        <v>959</v>
      </c>
      <c r="K570" s="21"/>
      <c r="L570" s="21"/>
      <c r="M570" s="21" t="s">
        <v>1159</v>
      </c>
      <c r="N570" s="23">
        <v>7.2</v>
      </c>
      <c r="O570" s="23">
        <f t="shared" si="32"/>
        <v>0</v>
      </c>
      <c r="P570" s="5"/>
    </row>
    <row r="571" spans="1:16" x14ac:dyDescent="0.2">
      <c r="A571" s="21" t="s">
        <v>210</v>
      </c>
      <c r="B571" s="21" t="s">
        <v>115</v>
      </c>
      <c r="C571" s="21" t="s">
        <v>1079</v>
      </c>
      <c r="D571" s="21" t="s">
        <v>1077</v>
      </c>
      <c r="E571" s="21">
        <v>2008</v>
      </c>
      <c r="F571" s="28">
        <v>0</v>
      </c>
      <c r="G571" s="28">
        <v>6</v>
      </c>
      <c r="H571" s="22">
        <v>40087</v>
      </c>
      <c r="I571" s="28">
        <v>2015</v>
      </c>
      <c r="J571" s="28" t="s">
        <v>868</v>
      </c>
      <c r="K571" s="21" t="s">
        <v>1081</v>
      </c>
      <c r="L571" s="21"/>
      <c r="M571" s="21" t="s">
        <v>119</v>
      </c>
      <c r="N571" s="23">
        <v>6</v>
      </c>
      <c r="O571" s="23">
        <f t="shared" si="32"/>
        <v>0</v>
      </c>
      <c r="P571" s="5"/>
    </row>
    <row r="572" spans="1:16" x14ac:dyDescent="0.2">
      <c r="A572" s="21" t="s">
        <v>210</v>
      </c>
      <c r="B572" s="21" t="s">
        <v>594</v>
      </c>
      <c r="C572" s="21" t="s">
        <v>1026</v>
      </c>
      <c r="D572" s="21" t="s">
        <v>1027</v>
      </c>
      <c r="E572" s="21">
        <v>2004</v>
      </c>
      <c r="F572" s="28">
        <v>0</v>
      </c>
      <c r="G572" s="28">
        <v>3</v>
      </c>
      <c r="H572" s="22">
        <v>39722</v>
      </c>
      <c r="I572" s="28">
        <v>2020</v>
      </c>
      <c r="J572" s="28" t="s">
        <v>833</v>
      </c>
      <c r="K572" s="21" t="s">
        <v>1050</v>
      </c>
      <c r="L572" s="21"/>
      <c r="M572" s="21" t="s">
        <v>1026</v>
      </c>
      <c r="N572" s="23">
        <v>14.5</v>
      </c>
      <c r="O572" s="23">
        <f t="shared" si="32"/>
        <v>0</v>
      </c>
      <c r="P572" s="5"/>
    </row>
    <row r="573" spans="1:16" x14ac:dyDescent="0.2">
      <c r="A573" s="21" t="s">
        <v>14</v>
      </c>
      <c r="B573" s="21" t="s">
        <v>61</v>
      </c>
      <c r="C573" s="21" t="s">
        <v>87</v>
      </c>
      <c r="D573" s="21" t="s">
        <v>1058</v>
      </c>
      <c r="E573" s="21">
        <v>2004</v>
      </c>
      <c r="F573" s="28">
        <v>0</v>
      </c>
      <c r="G573" s="28">
        <v>2</v>
      </c>
      <c r="H573" s="22">
        <v>39904</v>
      </c>
      <c r="I573" s="28">
        <v>2014</v>
      </c>
      <c r="J573" s="28" t="s">
        <v>845</v>
      </c>
      <c r="K573" s="21"/>
      <c r="L573" s="21" t="s">
        <v>1059</v>
      </c>
      <c r="M573" s="21" t="s">
        <v>1060</v>
      </c>
      <c r="N573" s="23">
        <v>20</v>
      </c>
      <c r="O573" s="23">
        <f>F573*N573</f>
        <v>0</v>
      </c>
      <c r="P573" s="5"/>
    </row>
    <row r="574" spans="1:16" x14ac:dyDescent="0.2">
      <c r="A574" s="21" t="s">
        <v>210</v>
      </c>
      <c r="B574" s="21" t="s">
        <v>357</v>
      </c>
      <c r="C574" s="21" t="s">
        <v>1109</v>
      </c>
      <c r="D574" s="21" t="s">
        <v>1108</v>
      </c>
      <c r="E574" s="21">
        <v>2006</v>
      </c>
      <c r="F574" s="28">
        <v>0</v>
      </c>
      <c r="G574" s="28">
        <v>3</v>
      </c>
      <c r="H574" s="22">
        <v>40238</v>
      </c>
      <c r="I574" s="28">
        <v>2015</v>
      </c>
      <c r="J574" s="28" t="s">
        <v>1111</v>
      </c>
      <c r="K574" s="21"/>
      <c r="L574" s="21"/>
      <c r="M574" s="21" t="s">
        <v>1113</v>
      </c>
      <c r="N574" s="23">
        <v>5</v>
      </c>
      <c r="O574" s="23">
        <f>F574*N574</f>
        <v>0</v>
      </c>
      <c r="P574" s="5"/>
    </row>
  </sheetData>
  <autoFilter ref="A1:Q514"/>
  <phoneticPr fontId="0" type="noConversion"/>
  <printOptions gridLines="1"/>
  <pageMargins left="0.78740157499999996" right="0.78740157499999996" top="0.984251969" bottom="0.984251969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Vins</vt:lpstr>
      <vt:lpstr>Mémoire</vt:lpstr>
      <vt:lpstr>Vins!Impression_des_titres</vt:lpstr>
      <vt:lpstr>Type</vt:lpstr>
      <vt:lpstr>Vins!Zone_d_impression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2012-10-27T04:51:01Z</cp:lastPrinted>
  <dcterms:created xsi:type="dcterms:W3CDTF">2004-02-21T08:35:14Z</dcterms:created>
  <dcterms:modified xsi:type="dcterms:W3CDTF">2012-11-03T08:07:16Z</dcterms:modified>
</cp:coreProperties>
</file>