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360" yWindow="75" windowWidth="17055" windowHeight="10830" activeTab="2"/>
  </bookViews>
  <sheets>
    <sheet name="TblSalesOrderInfo" sheetId="1" r:id="rId1"/>
    <sheet name="IAP" sheetId="2" r:id="rId2"/>
    <sheet name="ICC" sheetId="3" r:id="rId3"/>
    <sheet name="Others" sheetId="4" r:id="rId4"/>
  </sheets>
  <definedNames>
    <definedName name="_xlnm._FilterDatabase" localSheetId="1" hidden="1">IAP!$A$1:$Y$19</definedName>
    <definedName name="_xlnm._FilterDatabase" localSheetId="2" hidden="1">ICC!$A$1:$Y$34</definedName>
    <definedName name="_xlnm._FilterDatabase" localSheetId="0" hidden="1">TblSalesOrderInfo!$A$1:$Y$386</definedName>
    <definedName name="TblSalesOrderInfo" localSheetId="1">IAP!$A$1:$Y$19</definedName>
    <definedName name="TblSalesOrderInfo" localSheetId="2">ICC!$A$1:$Y$34</definedName>
    <definedName name="TblSalesOrderInfo">TblSalesOrderInfo!$A$1:$Y$386</definedName>
  </definedNames>
  <calcPr calcId="145621"/>
</workbook>
</file>

<file path=xl/calcChain.xml><?xml version="1.0" encoding="utf-8"?>
<calcChain xmlns="http://schemas.openxmlformats.org/spreadsheetml/2006/main">
  <c r="J62" i="2" l="1"/>
  <c r="J64" i="2"/>
  <c r="J63" i="2"/>
  <c r="Q22" i="4" l="1"/>
  <c r="R22" i="4"/>
  <c r="R17" i="4"/>
  <c r="R15" i="4"/>
  <c r="P16" i="4"/>
  <c r="P18" i="4" s="1"/>
  <c r="P22" i="4"/>
  <c r="S23" i="4" s="1"/>
  <c r="P14" i="4"/>
  <c r="K63" i="2"/>
  <c r="L63" i="2"/>
  <c r="L62" i="2"/>
  <c r="U17" i="4"/>
  <c r="U16" i="4"/>
  <c r="O16" i="4"/>
  <c r="N16" i="4"/>
  <c r="K62" i="2"/>
  <c r="H63" i="2"/>
  <c r="H62" i="2"/>
  <c r="G63" i="2"/>
  <c r="G62" i="2"/>
  <c r="E63" i="2"/>
  <c r="F63" i="2"/>
  <c r="F62" i="2"/>
  <c r="E62" i="2"/>
  <c r="D64" i="2"/>
  <c r="C64" i="2"/>
  <c r="E64" i="2" s="1"/>
  <c r="D63" i="2"/>
  <c r="C63" i="2"/>
  <c r="D62" i="2"/>
  <c r="C62" i="2"/>
  <c r="W14" i="4"/>
  <c r="U14" i="4"/>
  <c r="N14" i="4"/>
  <c r="W63" i="3"/>
  <c r="U63" i="3"/>
  <c r="N63" i="3"/>
  <c r="W60" i="2"/>
  <c r="U60" i="2"/>
  <c r="N60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2" i="2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8" i="3"/>
  <c r="W29" i="3"/>
  <c r="W31" i="3"/>
  <c r="W32" i="3"/>
  <c r="W33" i="3"/>
  <c r="W34" i="3"/>
  <c r="W35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2" i="3"/>
  <c r="W3" i="4"/>
  <c r="W4" i="4"/>
  <c r="W5" i="4"/>
  <c r="W6" i="4"/>
  <c r="W7" i="4"/>
  <c r="W8" i="4"/>
  <c r="W9" i="4"/>
  <c r="W10" i="4"/>
  <c r="W11" i="4"/>
  <c r="W12" i="4"/>
  <c r="W2" i="4"/>
  <c r="U12" i="4"/>
  <c r="U61" i="3"/>
  <c r="W61" i="3" s="1"/>
  <c r="U60" i="3"/>
  <c r="W60" i="3" s="1"/>
  <c r="U55" i="3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6" i="4"/>
  <c r="U36" i="3"/>
  <c r="W36" i="3" s="1"/>
  <c r="G64" i="2" l="1"/>
  <c r="H64" i="2" s="1"/>
  <c r="L64" i="2"/>
  <c r="K64" i="2"/>
  <c r="K65" i="2" s="1"/>
  <c r="J65" i="2"/>
  <c r="F64" i="2"/>
  <c r="C65" i="2"/>
  <c r="D65" i="2"/>
  <c r="F65" i="2" s="1"/>
  <c r="Q23" i="4"/>
  <c r="O23" i="4"/>
  <c r="U30" i="3"/>
  <c r="W30" i="3" s="1"/>
  <c r="U27" i="3"/>
  <c r="W27" i="3" s="1"/>
  <c r="U4" i="3"/>
  <c r="W4" i="3" s="1"/>
  <c r="U3" i="3"/>
  <c r="W3" i="3" s="1"/>
  <c r="U19" i="2"/>
  <c r="U18" i="2"/>
  <c r="U7" i="2"/>
  <c r="U3" i="2"/>
  <c r="E65" i="2" l="1"/>
  <c r="L65" i="2"/>
  <c r="S24" i="4"/>
  <c r="Q24" i="4" s="1"/>
  <c r="N388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223" i="1"/>
  <c r="U164" i="1"/>
  <c r="U212" i="1"/>
  <c r="U211" i="1"/>
  <c r="U215" i="1"/>
  <c r="U214" i="1"/>
  <c r="U137" i="1"/>
  <c r="U138" i="1"/>
  <c r="U136" i="1"/>
  <c r="U134" i="1"/>
  <c r="U121" i="1"/>
  <c r="U122" i="1"/>
  <c r="U123" i="1"/>
  <c r="U124" i="1"/>
  <c r="U120" i="1"/>
  <c r="U382" i="1"/>
  <c r="U383" i="1"/>
  <c r="U384" i="1"/>
  <c r="U385" i="1"/>
  <c r="U381" i="1"/>
  <c r="U23" i="1"/>
  <c r="U380" i="1"/>
  <c r="U379" i="1"/>
  <c r="U372" i="1"/>
  <c r="U174" i="1"/>
  <c r="U112" i="1"/>
  <c r="U110" i="1"/>
  <c r="U106" i="1"/>
  <c r="U104" i="1"/>
  <c r="U103" i="1"/>
  <c r="U97" i="1"/>
  <c r="U96" i="1"/>
  <c r="U93" i="1"/>
  <c r="U80" i="1"/>
  <c r="U81" i="1"/>
  <c r="U82" i="1"/>
  <c r="U83" i="1"/>
  <c r="U79" i="1"/>
  <c r="U11" i="1"/>
  <c r="U8" i="1"/>
  <c r="U9" i="1"/>
  <c r="U10" i="1"/>
  <c r="U7" i="1"/>
  <c r="U3" i="1"/>
  <c r="U4" i="1"/>
  <c r="U5" i="1"/>
  <c r="U6" i="1"/>
  <c r="U2" i="1"/>
  <c r="U68" i="1"/>
  <c r="U69" i="1"/>
  <c r="U70" i="1"/>
  <c r="U71" i="1"/>
  <c r="U72" i="1"/>
  <c r="U73" i="1"/>
  <c r="U74" i="1"/>
  <c r="U75" i="1"/>
  <c r="U76" i="1"/>
  <c r="U77" i="1"/>
  <c r="U67" i="1"/>
  <c r="U55" i="1"/>
  <c r="U18" i="1"/>
  <c r="U168" i="1"/>
  <c r="U167" i="1"/>
  <c r="U347" i="1"/>
  <c r="U348" i="1"/>
  <c r="U349" i="1"/>
  <c r="U350" i="1"/>
  <c r="U351" i="1"/>
  <c r="U352" i="1"/>
  <c r="U346" i="1"/>
  <c r="U196" i="1"/>
  <c r="U192" i="1"/>
  <c r="U13" i="1"/>
  <c r="U12" i="1"/>
  <c r="U220" i="1"/>
  <c r="U28" i="1"/>
  <c r="G65" i="2" l="1"/>
  <c r="H65" i="2" s="1"/>
  <c r="U388" i="1"/>
</calcChain>
</file>

<file path=xl/sharedStrings.xml><?xml version="1.0" encoding="utf-8"?>
<sst xmlns="http://schemas.openxmlformats.org/spreadsheetml/2006/main" count="7528" uniqueCount="1677">
  <si>
    <t>debtor</t>
  </si>
  <si>
    <t>name</t>
  </si>
  <si>
    <t>country</t>
  </si>
  <si>
    <t>code</t>
  </si>
  <si>
    <t>invoice nr</t>
  </si>
  <si>
    <t>reference</t>
  </si>
  <si>
    <t>invoice date</t>
  </si>
  <si>
    <t>SO date</t>
  </si>
  <si>
    <t>line</t>
  </si>
  <si>
    <t>model</t>
  </si>
  <si>
    <t>description</t>
  </si>
  <si>
    <t>unit price</t>
  </si>
  <si>
    <t>quantity SO</t>
  </si>
  <si>
    <t>amt excl vat</t>
  </si>
  <si>
    <t>SO no</t>
  </si>
  <si>
    <t>PO no</t>
  </si>
  <si>
    <t>p inv no</t>
  </si>
  <si>
    <t>YC invoice</t>
  </si>
  <si>
    <t>cost unit</t>
  </si>
  <si>
    <t>quantity PO</t>
  </si>
  <si>
    <t>cost amt</t>
  </si>
  <si>
    <t>division</t>
  </si>
  <si>
    <t>linked</t>
  </si>
  <si>
    <t>period_wk</t>
  </si>
  <si>
    <t>repr_inv_hist</t>
  </si>
  <si>
    <t xml:space="preserve"> 10001</t>
  </si>
  <si>
    <t>BAUMER ELECTRIC AG</t>
  </si>
  <si>
    <t>SWITZERLAND</t>
  </si>
  <si>
    <t>BAUMER</t>
  </si>
  <si>
    <t>91200003</t>
  </si>
  <si>
    <t>4500211671</t>
  </si>
  <si>
    <t xml:space="preserve">   1</t>
  </si>
  <si>
    <t>FSE100F6Y01</t>
  </si>
  <si>
    <t>FIBER CABLE</t>
  </si>
  <si>
    <t>29111388</t>
  </si>
  <si>
    <t>SEE</t>
  </si>
  <si>
    <t>201201</t>
  </si>
  <si>
    <t>HK</t>
  </si>
  <si>
    <t>91200051</t>
  </si>
  <si>
    <t>4500221704</t>
  </si>
  <si>
    <t>HPF-D019</t>
  </si>
  <si>
    <t>10135364/FUE050C2Y10/ HPF-D019</t>
  </si>
  <si>
    <t>29111611</t>
  </si>
  <si>
    <t>31101088</t>
  </si>
  <si>
    <t>81200003</t>
  </si>
  <si>
    <t>CP0-1688</t>
  </si>
  <si>
    <t xml:space="preserve"> 10036</t>
  </si>
  <si>
    <t>HONEYWELL  GMBH</t>
  </si>
  <si>
    <t>GERMANY</t>
  </si>
  <si>
    <t>GE01</t>
  </si>
  <si>
    <t>91200005</t>
  </si>
  <si>
    <t>4401494426</t>
  </si>
  <si>
    <t xml:space="preserve">   2</t>
  </si>
  <si>
    <t>SPS300A205AE10</t>
  </si>
  <si>
    <t>SMART PRESSURE SENSOR</t>
  </si>
  <si>
    <t>29111207</t>
  </si>
  <si>
    <t>31100843</t>
  </si>
  <si>
    <t>81100425</t>
  </si>
  <si>
    <t>CP0-1559</t>
  </si>
  <si>
    <t>ICC</t>
  </si>
  <si>
    <t>R1</t>
  </si>
  <si>
    <t xml:space="preserve">   3</t>
  </si>
  <si>
    <t>SPS300A207AE10</t>
  </si>
  <si>
    <t xml:space="preserve">   4</t>
  </si>
  <si>
    <t xml:space="preserve">   5</t>
  </si>
  <si>
    <t>SPS300A805AE10</t>
  </si>
  <si>
    <t>29111211</t>
  </si>
  <si>
    <t>31100846</t>
  </si>
  <si>
    <t xml:space="preserve">   6</t>
  </si>
  <si>
    <t>29111581</t>
  </si>
  <si>
    <t>31101065</t>
  </si>
  <si>
    <t xml:space="preserve">   7</t>
  </si>
  <si>
    <t xml:space="preserve">   8</t>
  </si>
  <si>
    <t>SPS300A210BE10</t>
  </si>
  <si>
    <t xml:space="preserve">   9</t>
  </si>
  <si>
    <t>29111589</t>
  </si>
  <si>
    <t>31101070</t>
  </si>
  <si>
    <t>81100434</t>
  </si>
  <si>
    <t>CP0-1597</t>
  </si>
  <si>
    <t>91200063</t>
  </si>
  <si>
    <t>4401729002</t>
  </si>
  <si>
    <t>29111704</t>
  </si>
  <si>
    <t>31101151</t>
  </si>
  <si>
    <t>201202</t>
  </si>
  <si>
    <t>SPS300A807AE10</t>
  </si>
  <si>
    <t>SPS300A810AE10</t>
  </si>
  <si>
    <t>91200100</t>
  </si>
  <si>
    <t>4401634641</t>
  </si>
  <si>
    <t>29111580</t>
  </si>
  <si>
    <t>31101064</t>
  </si>
  <si>
    <t>81200009</t>
  </si>
  <si>
    <t>CP0-1689</t>
  </si>
  <si>
    <t>201203</t>
  </si>
  <si>
    <t>91200137</t>
  </si>
  <si>
    <t>4401792924</t>
  </si>
  <si>
    <t>29120006</t>
  </si>
  <si>
    <t>31200002</t>
  </si>
  <si>
    <t>81200019</t>
  </si>
  <si>
    <t>CP0-1757</t>
  </si>
  <si>
    <t>201204</t>
  </si>
  <si>
    <t xml:space="preserve"> 10040</t>
  </si>
  <si>
    <t>HONEYWELL CONTROL SYSTEMS LTD.</t>
  </si>
  <si>
    <t>UNITED KINGDOM</t>
  </si>
  <si>
    <t>UK07</t>
  </si>
  <si>
    <t>91200138</t>
  </si>
  <si>
    <t>4401813070</t>
  </si>
  <si>
    <t>SL1-HL</t>
  </si>
  <si>
    <t>LIMIT SWITCH</t>
  </si>
  <si>
    <t>29120029</t>
  </si>
  <si>
    <t>31200014</t>
  </si>
  <si>
    <t>SL1-AK</t>
  </si>
  <si>
    <t>29120049</t>
  </si>
  <si>
    <t>31200023</t>
  </si>
  <si>
    <t>SL1-B</t>
  </si>
  <si>
    <t>29120057</t>
  </si>
  <si>
    <t>31200028</t>
  </si>
  <si>
    <t>SL1-BK</t>
  </si>
  <si>
    <t>91200101</t>
  </si>
  <si>
    <t>SL1-AL</t>
  </si>
  <si>
    <t>81200014</t>
  </si>
  <si>
    <t>CP0-1724</t>
  </si>
  <si>
    <t>91200006</t>
  </si>
  <si>
    <t>4401746557</t>
  </si>
  <si>
    <t>SL1-H</t>
  </si>
  <si>
    <t>29111728</t>
  </si>
  <si>
    <t xml:space="preserve"> 10043</t>
  </si>
  <si>
    <t>HONEYWELL S.A.</t>
  </si>
  <si>
    <t>FRANCE</t>
  </si>
  <si>
    <t>FR01</t>
  </si>
  <si>
    <t>91200139</t>
  </si>
  <si>
    <t>4401781812</t>
  </si>
  <si>
    <t>SPS300A811AE10</t>
  </si>
  <si>
    <t>29111799</t>
  </si>
  <si>
    <t>31101200</t>
  </si>
  <si>
    <t xml:space="preserve"> 10046</t>
  </si>
  <si>
    <t>HONEYWELL SP.Z.O.O</t>
  </si>
  <si>
    <t>POLAND</t>
  </si>
  <si>
    <t>PL01</t>
  </si>
  <si>
    <t>91200064</t>
  </si>
  <si>
    <t>PL488221685</t>
  </si>
  <si>
    <t>LDVS-5414S</t>
  </si>
  <si>
    <t>MULTIPLE-PLUNGER LIMIT SWITCH</t>
  </si>
  <si>
    <t>29111821</t>
  </si>
  <si>
    <t>31101216</t>
  </si>
  <si>
    <t xml:space="preserve"> 10051</t>
  </si>
  <si>
    <t>HONEYWELL S.L.</t>
  </si>
  <si>
    <t>SPAIN</t>
  </si>
  <si>
    <t>SP01</t>
  </si>
  <si>
    <t>91200048</t>
  </si>
  <si>
    <t>4401709031</t>
  </si>
  <si>
    <t>HEP15-YEU004</t>
  </si>
  <si>
    <t>HEP15-12BLRY5RGSD-C1-X</t>
  </si>
  <si>
    <t>29111667</t>
  </si>
  <si>
    <t>31101130</t>
  </si>
  <si>
    <t>81200002</t>
  </si>
  <si>
    <t>IS0-1807</t>
  </si>
  <si>
    <t>IA-PRODUCT</t>
  </si>
  <si>
    <t>RH</t>
  </si>
  <si>
    <t xml:space="preserve"> 10060</t>
  </si>
  <si>
    <t>FLOWELL KFT.</t>
  </si>
  <si>
    <t>HUNGARY</t>
  </si>
  <si>
    <t>FLOWEL</t>
  </si>
  <si>
    <t>91200052</t>
  </si>
  <si>
    <t>FW1659</t>
  </si>
  <si>
    <t>PTG71G-N6B1N4-M-X</t>
  </si>
  <si>
    <t>29111670</t>
  </si>
  <si>
    <t>31101131</t>
  </si>
  <si>
    <t>81200004</t>
  </si>
  <si>
    <t>IS0-1840</t>
  </si>
  <si>
    <t xml:space="preserve"> 10072</t>
  </si>
  <si>
    <t>TAUSEN OY</t>
  </si>
  <si>
    <t>FINLAND</t>
  </si>
  <si>
    <t>TAUSEN</t>
  </si>
  <si>
    <t>91200065</t>
  </si>
  <si>
    <t>081211-Y-122</t>
  </si>
  <si>
    <t>FL2B-4J6-E</t>
  </si>
  <si>
    <t>PROXIMITY SENSOR</t>
  </si>
  <si>
    <t>29111779</t>
  </si>
  <si>
    <t>31101188</t>
  </si>
  <si>
    <t>81100445</t>
  </si>
  <si>
    <t>CP0-1640</t>
  </si>
  <si>
    <t>FL2-4D6QS-L5</t>
  </si>
  <si>
    <t>HPQ-T2</t>
  </si>
  <si>
    <t>PHOTOELECTRIC SENSOR</t>
  </si>
  <si>
    <t>HPX-EG00-2S-L02</t>
  </si>
  <si>
    <t>HPF-D018</t>
  </si>
  <si>
    <t>FIBER UNIT - PHOTOELEC. SENSOR</t>
  </si>
  <si>
    <t>HPF-D031</t>
  </si>
  <si>
    <t>FL7M-10A6</t>
  </si>
  <si>
    <t>31101197</t>
  </si>
  <si>
    <t>FC</t>
  </si>
  <si>
    <t>FREIGHT CHARGES</t>
  </si>
  <si>
    <t xml:space="preserve"> 10101</t>
  </si>
  <si>
    <t>HONEYWELL ACS SA (PTY) LTD.</t>
  </si>
  <si>
    <t>SOUTH AFRICA</t>
  </si>
  <si>
    <t>SF02</t>
  </si>
  <si>
    <t>91200087</t>
  </si>
  <si>
    <t>4401703618</t>
  </si>
  <si>
    <t>MGG18D-YEU056</t>
  </si>
  <si>
    <t>MGG18D-150P41LS6AAA-XX-Y</t>
  </si>
  <si>
    <t>29111645</t>
  </si>
  <si>
    <t>31101115</t>
  </si>
  <si>
    <t>81200012</t>
  </si>
  <si>
    <t>IS0-1841</t>
  </si>
  <si>
    <t xml:space="preserve"> 10163</t>
  </si>
  <si>
    <t>MECI S.A.</t>
  </si>
  <si>
    <t>MECI</t>
  </si>
  <si>
    <t>91200140</t>
  </si>
  <si>
    <t>EB-11821</t>
  </si>
  <si>
    <t>HGC303-1EV3.3</t>
  </si>
  <si>
    <t>HEAT VALUE GAS CHROMATOGRAPH</t>
  </si>
  <si>
    <t>29110921</t>
  </si>
  <si>
    <t>GAS</t>
  </si>
  <si>
    <t>MM</t>
  </si>
  <si>
    <t xml:space="preserve"> 10165</t>
  </si>
  <si>
    <t>DOTT. ING. SCANDURA &amp; FEM SRL</t>
  </si>
  <si>
    <t>ITALY</t>
  </si>
  <si>
    <t>SCANDU</t>
  </si>
  <si>
    <t>91200066</t>
  </si>
  <si>
    <t>11420</t>
  </si>
  <si>
    <t>CMG500N150100000</t>
  </si>
  <si>
    <t>GAS FLOW METER</t>
  </si>
  <si>
    <t>29111777</t>
  </si>
  <si>
    <t>31101187</t>
  </si>
  <si>
    <t>P&amp;C</t>
  </si>
  <si>
    <t>TB</t>
  </si>
  <si>
    <t xml:space="preserve"> 10166</t>
  </si>
  <si>
    <t>TELESON BV (NL)</t>
  </si>
  <si>
    <t>THE NETHERLANDS</t>
  </si>
  <si>
    <t>TELESO</t>
  </si>
  <si>
    <t>91200067</t>
  </si>
  <si>
    <t>46101703</t>
  </si>
  <si>
    <t>BZ-RW-J13</t>
  </si>
  <si>
    <t>MICRO SWITCH</t>
  </si>
  <si>
    <t>29111602</t>
  </si>
  <si>
    <t>31101080</t>
  </si>
  <si>
    <t xml:space="preserve"> 10183</t>
  </si>
  <si>
    <t>MTT ASELCO AUTOMACAO LTDA</t>
  </si>
  <si>
    <t>BRAZIL</t>
  </si>
  <si>
    <t>ASELCO</t>
  </si>
  <si>
    <t>91200131</t>
  </si>
  <si>
    <t>8528-12</t>
  </si>
  <si>
    <t>HDM303-24SC</t>
  </si>
  <si>
    <t>HGC DATA MANAGER</t>
  </si>
  <si>
    <t>29120109</t>
  </si>
  <si>
    <t>HFA100</t>
  </si>
  <si>
    <t>HGC FIELDBUS ADAPTOR</t>
  </si>
  <si>
    <t xml:space="preserve"> 10349</t>
  </si>
  <si>
    <t>OKAYA EUROPE GMBH, CZ BRANCH</t>
  </si>
  <si>
    <t>CZECH REPUBLIC</t>
  </si>
  <si>
    <t>OKAYCZ</t>
  </si>
  <si>
    <t>91200068</t>
  </si>
  <si>
    <t>10844</t>
  </si>
  <si>
    <t>29111725</t>
  </si>
  <si>
    <t>31101166</t>
  </si>
  <si>
    <t xml:space="preserve"> 10374</t>
  </si>
  <si>
    <t>SENSORWELL VERTRIEBS GMBH</t>
  </si>
  <si>
    <t>AUSTRIA</t>
  </si>
  <si>
    <t>SENSOR</t>
  </si>
  <si>
    <t>91200102</t>
  </si>
  <si>
    <t>BR2011-421</t>
  </si>
  <si>
    <t>SL1-PK</t>
  </si>
  <si>
    <t>29111158</t>
  </si>
  <si>
    <t>31100809</t>
  </si>
  <si>
    <t>91200050</t>
  </si>
  <si>
    <t>BR2011-604</t>
  </si>
  <si>
    <t>HPQ-D12-Z01</t>
  </si>
  <si>
    <t>29111691</t>
  </si>
  <si>
    <t>HPQ-D-Z001</t>
  </si>
  <si>
    <t>29111716</t>
  </si>
  <si>
    <t>91200141</t>
  </si>
  <si>
    <t>BR2012-014</t>
  </si>
  <si>
    <t>HPX-H2</t>
  </si>
  <si>
    <t>29120068</t>
  </si>
  <si>
    <t>31200040</t>
  </si>
  <si>
    <t>HPF-D001</t>
  </si>
  <si>
    <t>91200007</t>
  </si>
  <si>
    <t>BR2011-616</t>
  </si>
  <si>
    <t>HPF-D022</t>
  </si>
  <si>
    <t>10135299/FUB200C1Y00/ HPF-D022</t>
  </si>
  <si>
    <t>29111715</t>
  </si>
  <si>
    <t>31101158</t>
  </si>
  <si>
    <t>91200008</t>
  </si>
  <si>
    <t>BR2011-113</t>
  </si>
  <si>
    <t>MCS100A104</t>
  </si>
  <si>
    <t>MINIATURE MASS FLOW SENSOR</t>
  </si>
  <si>
    <t>29110290</t>
  </si>
  <si>
    <t>31100211</t>
  </si>
  <si>
    <t>81100090</t>
  </si>
  <si>
    <t>CP9-2193</t>
  </si>
  <si>
    <t>201205</t>
  </si>
  <si>
    <t xml:space="preserve"> 10377</t>
  </si>
  <si>
    <t>EDERIX S.L.</t>
  </si>
  <si>
    <t>EDERIX</t>
  </si>
  <si>
    <t>91200009</t>
  </si>
  <si>
    <t>911512</t>
  </si>
  <si>
    <t>1LS71-JWC-PD03</t>
  </si>
  <si>
    <t>29111724</t>
  </si>
  <si>
    <t>91200069</t>
  </si>
  <si>
    <t>911514</t>
  </si>
  <si>
    <t>14CE9-5JK-015</t>
  </si>
  <si>
    <t>ENCLOSED SWITCH</t>
  </si>
  <si>
    <t>29111699</t>
  </si>
  <si>
    <t>31101148</t>
  </si>
  <si>
    <t>29111703</t>
  </si>
  <si>
    <t>31101150</t>
  </si>
  <si>
    <t xml:space="preserve"> 10432</t>
  </si>
  <si>
    <t>ETC SARL</t>
  </si>
  <si>
    <t>ETCSAR</t>
  </si>
  <si>
    <t>91200070</t>
  </si>
  <si>
    <t>119482</t>
  </si>
  <si>
    <t>SL1-KK</t>
  </si>
  <si>
    <t>29111792</t>
  </si>
  <si>
    <t>31101194</t>
  </si>
  <si>
    <t>91200142</t>
  </si>
  <si>
    <t>117836</t>
  </si>
  <si>
    <t>5LS7-JWC</t>
  </si>
  <si>
    <t>29120008</t>
  </si>
  <si>
    <t>31200004</t>
  </si>
  <si>
    <t>FL7M-7J6HW-CN03</t>
  </si>
  <si>
    <t>29120036</t>
  </si>
  <si>
    <t>31200017</t>
  </si>
  <si>
    <t xml:space="preserve"> 10438</t>
  </si>
  <si>
    <t>HONEYWELL TECHNOLOGIES SARL</t>
  </si>
  <si>
    <t>SWISCO</t>
  </si>
  <si>
    <t>91200111</t>
  </si>
  <si>
    <t>4401558735</t>
  </si>
  <si>
    <t>C6065FH1268B</t>
  </si>
  <si>
    <t>AIR PRESSURE SWITCH</t>
  </si>
  <si>
    <t>29111330</t>
  </si>
  <si>
    <t>91200112</t>
  </si>
  <si>
    <t>4401579777</t>
  </si>
  <si>
    <t>C6065FH1581B</t>
  </si>
  <si>
    <t>29111370</t>
  </si>
  <si>
    <t>91200113</t>
  </si>
  <si>
    <t>4401726693</t>
  </si>
  <si>
    <t>C6065AH1111B</t>
  </si>
  <si>
    <t>29111685</t>
  </si>
  <si>
    <t>91200114</t>
  </si>
  <si>
    <t>4401743262</t>
  </si>
  <si>
    <t>C6065AH1095B</t>
  </si>
  <si>
    <t>29111726</t>
  </si>
  <si>
    <t>91200115</t>
  </si>
  <si>
    <t>4401753898</t>
  </si>
  <si>
    <t>C6065A1176B</t>
  </si>
  <si>
    <t>29111757</t>
  </si>
  <si>
    <t>91200116</t>
  </si>
  <si>
    <t>4401762808</t>
  </si>
  <si>
    <t>29111765</t>
  </si>
  <si>
    <t>C6065F1175B</t>
  </si>
  <si>
    <t>91200117</t>
  </si>
  <si>
    <t>4401808520</t>
  </si>
  <si>
    <t>C6065A1028B</t>
  </si>
  <si>
    <t>29120015</t>
  </si>
  <si>
    <t>91200118</t>
  </si>
  <si>
    <t>4401812066</t>
  </si>
  <si>
    <t>29120028</t>
  </si>
  <si>
    <t>91200119</t>
  </si>
  <si>
    <t>4401818711</t>
  </si>
  <si>
    <t>29120043</t>
  </si>
  <si>
    <t>91200120</t>
  </si>
  <si>
    <t>4401821612</t>
  </si>
  <si>
    <t>C6065A1168B</t>
  </si>
  <si>
    <t>29120044</t>
  </si>
  <si>
    <t>91200121</t>
  </si>
  <si>
    <t>4401824357</t>
  </si>
  <si>
    <t>C6065F1100B</t>
  </si>
  <si>
    <t>29120045</t>
  </si>
  <si>
    <t>C6065F1241B</t>
  </si>
  <si>
    <t>91200122</t>
  </si>
  <si>
    <t>4401825768</t>
  </si>
  <si>
    <t>C6065FH1516B</t>
  </si>
  <si>
    <t>29120047</t>
  </si>
  <si>
    <t>91200123</t>
  </si>
  <si>
    <t>4401827152</t>
  </si>
  <si>
    <t>C6065A1150B</t>
  </si>
  <si>
    <t>29120055</t>
  </si>
  <si>
    <t>91200124</t>
  </si>
  <si>
    <t>4401832229</t>
  </si>
  <si>
    <t>29120063</t>
  </si>
  <si>
    <t>C6065FH1003B</t>
  </si>
  <si>
    <t>91200125</t>
  </si>
  <si>
    <t>4401807667</t>
  </si>
  <si>
    <t>C6065FH2026B</t>
  </si>
  <si>
    <t>29120014</t>
  </si>
  <si>
    <t>91200162</t>
  </si>
  <si>
    <t>4401588054</t>
  </si>
  <si>
    <t>C6065A1135B</t>
  </si>
  <si>
    <t>29111415</t>
  </si>
  <si>
    <t>C6065A1317B</t>
  </si>
  <si>
    <t>91200163</t>
  </si>
  <si>
    <t>4401595194</t>
  </si>
  <si>
    <t>29111418</t>
  </si>
  <si>
    <t>91200164</t>
  </si>
  <si>
    <t>4401598760</t>
  </si>
  <si>
    <t>C6065A1036B</t>
  </si>
  <si>
    <t>29111424</t>
  </si>
  <si>
    <t>91200165</t>
  </si>
  <si>
    <t>4401602505</t>
  </si>
  <si>
    <t>29111427</t>
  </si>
  <si>
    <t>C6065AH1061B</t>
  </si>
  <si>
    <t>91200166</t>
  </si>
  <si>
    <t>4401604217</t>
  </si>
  <si>
    <t>29111428</t>
  </si>
  <si>
    <t>91200167</t>
  </si>
  <si>
    <t>4401613529</t>
  </si>
  <si>
    <t>C6065A1275B</t>
  </si>
  <si>
    <t>29111456</t>
  </si>
  <si>
    <t>91200168</t>
  </si>
  <si>
    <t>4401618733</t>
  </si>
  <si>
    <t>C6065F1183B</t>
  </si>
  <si>
    <t>29111465</t>
  </si>
  <si>
    <t>91200169</t>
  </si>
  <si>
    <t>4401631198</t>
  </si>
  <si>
    <t>C6065F1126B</t>
  </si>
  <si>
    <t>29111487</t>
  </si>
  <si>
    <t>91200170</t>
  </si>
  <si>
    <t>4401643856</t>
  </si>
  <si>
    <t>29111515</t>
  </si>
  <si>
    <t>91200171</t>
  </si>
  <si>
    <t>4401659847</t>
  </si>
  <si>
    <t>29111534</t>
  </si>
  <si>
    <t>91200172</t>
  </si>
  <si>
    <t>4401661950</t>
  </si>
  <si>
    <t>29111540</t>
  </si>
  <si>
    <t>91200173</t>
  </si>
  <si>
    <t>4401664357</t>
  </si>
  <si>
    <t>C6065A1507B</t>
  </si>
  <si>
    <t>29111542</t>
  </si>
  <si>
    <t>91200174</t>
  </si>
  <si>
    <t>4401667275</t>
  </si>
  <si>
    <t>C6065A1143B</t>
  </si>
  <si>
    <t>29111548</t>
  </si>
  <si>
    <t>91200175</t>
  </si>
  <si>
    <t>4401671299</t>
  </si>
  <si>
    <t>29111563</t>
  </si>
  <si>
    <t>91200176</t>
  </si>
  <si>
    <t>4401684794</t>
  </si>
  <si>
    <t>C4065FH1040B</t>
  </si>
  <si>
    <t>29111583</t>
  </si>
  <si>
    <t>C6065FH1201B</t>
  </si>
  <si>
    <t>C6065FH1599B</t>
  </si>
  <si>
    <t>91200177</t>
  </si>
  <si>
    <t>4401689278</t>
  </si>
  <si>
    <t>29111592</t>
  </si>
  <si>
    <t>91200178</t>
  </si>
  <si>
    <t>4401693446</t>
  </si>
  <si>
    <t>C6065FH1326B</t>
  </si>
  <si>
    <t>29111607</t>
  </si>
  <si>
    <t>C6065FH1417B</t>
  </si>
  <si>
    <t>91200179</t>
  </si>
  <si>
    <t>4401697284</t>
  </si>
  <si>
    <t>C6065F1282B</t>
  </si>
  <si>
    <t>29111614</t>
  </si>
  <si>
    <t>91200180</t>
  </si>
  <si>
    <t>4401701347</t>
  </si>
  <si>
    <t>29111628</t>
  </si>
  <si>
    <t>91200181</t>
  </si>
  <si>
    <t>4401702752</t>
  </si>
  <si>
    <t>29111629</t>
  </si>
  <si>
    <t>91200182</t>
  </si>
  <si>
    <t>4401706217</t>
  </si>
  <si>
    <t>C6065F1068B</t>
  </si>
  <si>
    <t>29111648</t>
  </si>
  <si>
    <t>91200183</t>
  </si>
  <si>
    <t>4401730678</t>
  </si>
  <si>
    <t>29111694</t>
  </si>
  <si>
    <t>91200184</t>
  </si>
  <si>
    <t>4401732039</t>
  </si>
  <si>
    <t>29111697</t>
  </si>
  <si>
    <t>91200185</t>
  </si>
  <si>
    <t>4401737916</t>
  </si>
  <si>
    <t>29111719</t>
  </si>
  <si>
    <t>91200186</t>
  </si>
  <si>
    <t>4401741589</t>
  </si>
  <si>
    <t>29111721</t>
  </si>
  <si>
    <t>C6065AH1020B</t>
  </si>
  <si>
    <t>91200187</t>
  </si>
  <si>
    <t>4401745853</t>
  </si>
  <si>
    <t>29111727</t>
  </si>
  <si>
    <t>91200188</t>
  </si>
  <si>
    <t>4401749701</t>
  </si>
  <si>
    <t>C6065F1357B</t>
  </si>
  <si>
    <t>29111755</t>
  </si>
  <si>
    <t>91200189</t>
  </si>
  <si>
    <t>4401771009</t>
  </si>
  <si>
    <t>29111786</t>
  </si>
  <si>
    <t>91200190</t>
  </si>
  <si>
    <t>4401773402</t>
  </si>
  <si>
    <t>C6065AH1079B</t>
  </si>
  <si>
    <t>29111787</t>
  </si>
  <si>
    <t>91200191</t>
  </si>
  <si>
    <t>4401789387</t>
  </si>
  <si>
    <t>C6065A1234B</t>
  </si>
  <si>
    <t>29111809</t>
  </si>
  <si>
    <t>91200192</t>
  </si>
  <si>
    <t>4401805985</t>
  </si>
  <si>
    <t>29120013</t>
  </si>
  <si>
    <t>91200193</t>
  </si>
  <si>
    <t>4401828132</t>
  </si>
  <si>
    <t>29120056</t>
  </si>
  <si>
    <t>91200194</t>
  </si>
  <si>
    <t>91200195</t>
  </si>
  <si>
    <t>4401844452</t>
  </si>
  <si>
    <t>29120074</t>
  </si>
  <si>
    <t>91200196</t>
  </si>
  <si>
    <t>4401833788</t>
  </si>
  <si>
    <t>29120075</t>
  </si>
  <si>
    <t>91200197</t>
  </si>
  <si>
    <t>4401848565</t>
  </si>
  <si>
    <t>29120100</t>
  </si>
  <si>
    <t>91200198</t>
  </si>
  <si>
    <t>4401850065</t>
  </si>
  <si>
    <t>29120101</t>
  </si>
  <si>
    <t>91200199</t>
  </si>
  <si>
    <t>4401854199</t>
  </si>
  <si>
    <t>29120111</t>
  </si>
  <si>
    <t>91200200</t>
  </si>
  <si>
    <t>4401871539</t>
  </si>
  <si>
    <t>C6065FH1771B</t>
  </si>
  <si>
    <t>29120152</t>
  </si>
  <si>
    <t>91200201</t>
  </si>
  <si>
    <t>4401846088</t>
  </si>
  <si>
    <t>29120099</t>
  </si>
  <si>
    <t>91200024</t>
  </si>
  <si>
    <t>440150676</t>
  </si>
  <si>
    <t>C6065FH1854B</t>
  </si>
  <si>
    <t>29111300</t>
  </si>
  <si>
    <t>91200025</t>
  </si>
  <si>
    <t>4401567785</t>
  </si>
  <si>
    <t>29111349</t>
  </si>
  <si>
    <t>91200026</t>
  </si>
  <si>
    <t>4401572971</t>
  </si>
  <si>
    <t>29111357</t>
  </si>
  <si>
    <t>91200027</t>
  </si>
  <si>
    <t>4401673771</t>
  </si>
  <si>
    <t>29111564</t>
  </si>
  <si>
    <t>91200028</t>
  </si>
  <si>
    <t>4401678952</t>
  </si>
  <si>
    <t>29111578</t>
  </si>
  <si>
    <t>91200029</t>
  </si>
  <si>
    <t>4401694954</t>
  </si>
  <si>
    <t>29111608</t>
  </si>
  <si>
    <t>91200030</t>
  </si>
  <si>
    <t>4401717141</t>
  </si>
  <si>
    <t>29111662</t>
  </si>
  <si>
    <t>91200031</t>
  </si>
  <si>
    <t>4401720068</t>
  </si>
  <si>
    <t>C6065F1159B</t>
  </si>
  <si>
    <t>29111674</t>
  </si>
  <si>
    <t>91200032</t>
  </si>
  <si>
    <t>91200033</t>
  </si>
  <si>
    <t>91200034</t>
  </si>
  <si>
    <t>4401751163</t>
  </si>
  <si>
    <t>29111756</t>
  </si>
  <si>
    <t>91200035</t>
  </si>
  <si>
    <t>4401755382</t>
  </si>
  <si>
    <t>29111758</t>
  </si>
  <si>
    <t>91200036</t>
  </si>
  <si>
    <t>4401760843</t>
  </si>
  <si>
    <t>29111763</t>
  </si>
  <si>
    <t>91200037</t>
  </si>
  <si>
    <t>91200038</t>
  </si>
  <si>
    <t>4401765266</t>
  </si>
  <si>
    <t>29111770</t>
  </si>
  <si>
    <t>91200039</t>
  </si>
  <si>
    <t>4401769463</t>
  </si>
  <si>
    <t>29111772</t>
  </si>
  <si>
    <t>91200040</t>
  </si>
  <si>
    <t>4401774931</t>
  </si>
  <si>
    <t>29111788</t>
  </si>
  <si>
    <t>91200041</t>
  </si>
  <si>
    <t>4401777303</t>
  </si>
  <si>
    <t>29111791</t>
  </si>
  <si>
    <t>91200042</t>
  </si>
  <si>
    <t>4401780367</t>
  </si>
  <si>
    <t>29111803</t>
  </si>
  <si>
    <t>91200043</t>
  </si>
  <si>
    <t>4401792659</t>
  </si>
  <si>
    <t>29111816</t>
  </si>
  <si>
    <t>91200044</t>
  </si>
  <si>
    <t>4401794538</t>
  </si>
  <si>
    <t>29120001</t>
  </si>
  <si>
    <t>91200045</t>
  </si>
  <si>
    <t>4401795303</t>
  </si>
  <si>
    <t>29120002</t>
  </si>
  <si>
    <t>91200053</t>
  </si>
  <si>
    <t>PALLETS NOV/DEC 2011</t>
  </si>
  <si>
    <t>PALLETS DIRECT SHIPM</t>
  </si>
  <si>
    <t>PALLETS DIRECT SHIPMENTS APS</t>
  </si>
  <si>
    <t>29120033</t>
  </si>
  <si>
    <t>91200088</t>
  </si>
  <si>
    <t>91200089</t>
  </si>
  <si>
    <t>91200090</t>
  </si>
  <si>
    <t>91200091</t>
  </si>
  <si>
    <t>4401766922</t>
  </si>
  <si>
    <t>29111771</t>
  </si>
  <si>
    <t>91200092</t>
  </si>
  <si>
    <t>91200093</t>
  </si>
  <si>
    <t>91200094</t>
  </si>
  <si>
    <t>91200095</t>
  </si>
  <si>
    <t>4401815754</t>
  </si>
  <si>
    <t>29120034</t>
  </si>
  <si>
    <t>91200128</t>
  </si>
  <si>
    <t xml:space="preserve"> 91200112</t>
  </si>
  <si>
    <t>91200129</t>
  </si>
  <si>
    <t xml:space="preserve"> 10448</t>
  </si>
  <si>
    <t>GARDANET S.R.L.</t>
  </si>
  <si>
    <t>GARDAN</t>
  </si>
  <si>
    <t>91200010</t>
  </si>
  <si>
    <t>2525/11</t>
  </si>
  <si>
    <t>SL1-P</t>
  </si>
  <si>
    <t>29111302</t>
  </si>
  <si>
    <t>31100901</t>
  </si>
  <si>
    <t xml:space="preserve"> 10475</t>
  </si>
  <si>
    <t>YMATRON AG</t>
  </si>
  <si>
    <t>YMATRO</t>
  </si>
  <si>
    <t>91200057</t>
  </si>
  <si>
    <t>17747/0</t>
  </si>
  <si>
    <t>SL1-A</t>
  </si>
  <si>
    <t>29120031</t>
  </si>
  <si>
    <t>29120041</t>
  </si>
  <si>
    <t>91200004</t>
  </si>
  <si>
    <t>17720/0</t>
  </si>
  <si>
    <t>HPQ-D11</t>
  </si>
  <si>
    <t>29111747</t>
  </si>
  <si>
    <t>31101179</t>
  </si>
  <si>
    <t xml:space="preserve"> 10478</t>
  </si>
  <si>
    <t>ANTYKOR CONTROLS SP.Z.O.O</t>
  </si>
  <si>
    <t>ANTYKO</t>
  </si>
  <si>
    <t>91200071</t>
  </si>
  <si>
    <t>YA/1110/11/MO-38</t>
  </si>
  <si>
    <t>FL7M-5D6</t>
  </si>
  <si>
    <t>29111404</t>
  </si>
  <si>
    <t>31100963</t>
  </si>
  <si>
    <t>81100377</t>
  </si>
  <si>
    <t>CP0-1283</t>
  </si>
  <si>
    <t>HPX-NT3</t>
  </si>
  <si>
    <t>FIBER PHOTOELECTRIC SENSOR</t>
  </si>
  <si>
    <t>29111741</t>
  </si>
  <si>
    <t>31101174</t>
  </si>
  <si>
    <t>91200047</t>
  </si>
  <si>
    <t>YA/1205/11/RK-42</t>
  </si>
  <si>
    <t>GTX15D-YEU014</t>
  </si>
  <si>
    <t>GTX15D-BAAAFAB-AXXAXA1-T1</t>
  </si>
  <si>
    <t>29111735</t>
  </si>
  <si>
    <t>31101171</t>
  </si>
  <si>
    <t>81200001</t>
  </si>
  <si>
    <t>IS0-1809</t>
  </si>
  <si>
    <t>91200205</t>
  </si>
  <si>
    <t>YA/2410/11/MO-39</t>
  </si>
  <si>
    <t>GTX60G-YEU009</t>
  </si>
  <si>
    <t>GTX60G-BAAADAB-AXXAXA1-A2T1</t>
  </si>
  <si>
    <t>29111733</t>
  </si>
  <si>
    <t>31101169</t>
  </si>
  <si>
    <t>81200023</t>
  </si>
  <si>
    <t>IS0-1964</t>
  </si>
  <si>
    <t>AVP302-YEU070</t>
  </si>
  <si>
    <t>AVP302-CSD2A-1XXX-X</t>
  </si>
  <si>
    <t>AVP302-YEU071</t>
  </si>
  <si>
    <t>AVP302-CSD4A-1XXX-X</t>
  </si>
  <si>
    <t>AVP302-YEU063</t>
  </si>
  <si>
    <t>AVP302-XSD3C-1DMA-X</t>
  </si>
  <si>
    <t>KZ03-2A-1L</t>
  </si>
  <si>
    <t>80KZ032A-1L000</t>
  </si>
  <si>
    <t>91200206</t>
  </si>
  <si>
    <t>YA/1222/11/RK-43</t>
  </si>
  <si>
    <t>GTX31D-YEU039</t>
  </si>
  <si>
    <t>GTX31D-BAAAFAB-AA2XHBX-XX</t>
  </si>
  <si>
    <t>29120039</t>
  </si>
  <si>
    <t>31200020</t>
  </si>
  <si>
    <t>81200024</t>
  </si>
  <si>
    <t xml:space="preserve"> 10486</t>
  </si>
  <si>
    <t>TOYOTA TSUSHO EUROPE SA (FR)</t>
  </si>
  <si>
    <t>TSUSFR</t>
  </si>
  <si>
    <t>91200011</t>
  </si>
  <si>
    <t>61025252</t>
  </si>
  <si>
    <t>HP100-T2-CN03</t>
  </si>
  <si>
    <t>PHOTOELECTRIC SWITCH</t>
  </si>
  <si>
    <t>29111570</t>
  </si>
  <si>
    <t>FL7S-5W6W-CN03</t>
  </si>
  <si>
    <t>M18 PROXIMITY SWITCH</t>
  </si>
  <si>
    <t>29111740</t>
  </si>
  <si>
    <t>FL7S-1W6W-CN03</t>
  </si>
  <si>
    <t>PROXIMITY SWITCH</t>
  </si>
  <si>
    <t>29111775</t>
  </si>
  <si>
    <t>91200103</t>
  </si>
  <si>
    <t>61025458</t>
  </si>
  <si>
    <t>HPV-S22-014</t>
  </si>
  <si>
    <t>CAPTEUR PHOTOELECTRIC</t>
  </si>
  <si>
    <t>29111673</t>
  </si>
  <si>
    <t>31101134</t>
  </si>
  <si>
    <t>29120017</t>
  </si>
  <si>
    <t>91200072</t>
  </si>
  <si>
    <t>61025106</t>
  </si>
  <si>
    <t>HP300-T3-CN03</t>
  </si>
  <si>
    <t>29111480</t>
  </si>
  <si>
    <t>31101004</t>
  </si>
  <si>
    <t>81100418</t>
  </si>
  <si>
    <t>CP0-1515</t>
  </si>
  <si>
    <t>PA5-4ISX5UK</t>
  </si>
  <si>
    <t>CABLE WITH SEAL CONNECTOR</t>
  </si>
  <si>
    <t>29111682</t>
  </si>
  <si>
    <t>31101140</t>
  </si>
  <si>
    <t>29111814</t>
  </si>
  <si>
    <t>29111822</t>
  </si>
  <si>
    <t>FL7S-2W6W-CN03</t>
  </si>
  <si>
    <t>M12 PROXIMITY SWITCH</t>
  </si>
  <si>
    <t>29120003</t>
  </si>
  <si>
    <t>91200143</t>
  </si>
  <si>
    <t>61025940</t>
  </si>
  <si>
    <t>29120042</t>
  </si>
  <si>
    <t>29120046</t>
  </si>
  <si>
    <t xml:space="preserve"> 10504</t>
  </si>
  <si>
    <t>UNITED AUTOMATION LIMITED</t>
  </si>
  <si>
    <t>UNITED</t>
  </si>
  <si>
    <t>91200073</t>
  </si>
  <si>
    <t>59994</t>
  </si>
  <si>
    <t>HPQ-T1</t>
  </si>
  <si>
    <t>29111776</t>
  </si>
  <si>
    <t>31101186</t>
  </si>
  <si>
    <t>91200104</t>
  </si>
  <si>
    <t>60050</t>
  </si>
  <si>
    <t>29120026</t>
  </si>
  <si>
    <t>91200105</t>
  </si>
  <si>
    <t>C15TR0TA0100</t>
  </si>
  <si>
    <t>DIGITAL INDICATING CONTROLLER</t>
  </si>
  <si>
    <t>29120027</t>
  </si>
  <si>
    <t>31200013</t>
  </si>
  <si>
    <t>91200012</t>
  </si>
  <si>
    <t>59913</t>
  </si>
  <si>
    <t>FL2R-12J6SD</t>
  </si>
  <si>
    <t>29111672</t>
  </si>
  <si>
    <t>31101133</t>
  </si>
  <si>
    <t xml:space="preserve"> 10517</t>
  </si>
  <si>
    <t>SECIF SAS DI FERRO LORIS &amp; C</t>
  </si>
  <si>
    <t>SECIF</t>
  </si>
  <si>
    <t>91200074</t>
  </si>
  <si>
    <t>851</t>
  </si>
  <si>
    <t>29111730</t>
  </si>
  <si>
    <t>31101168</t>
  </si>
  <si>
    <t>FL2F-4J6D-R3</t>
  </si>
  <si>
    <t>FE7W-DA5K</t>
  </si>
  <si>
    <t>29111785</t>
  </si>
  <si>
    <t>31101190</t>
  </si>
  <si>
    <t>91200144</t>
  </si>
  <si>
    <t>12 OR/KP</t>
  </si>
  <si>
    <t>HPX-AG00-1S</t>
  </si>
  <si>
    <t>29120058</t>
  </si>
  <si>
    <t>31200030</t>
  </si>
  <si>
    <t>HPF-D002</t>
  </si>
  <si>
    <t>HPF-T003</t>
  </si>
  <si>
    <t>HP100-T2</t>
  </si>
  <si>
    <t>HP100-B04</t>
  </si>
  <si>
    <t xml:space="preserve"> 10597</t>
  </si>
  <si>
    <t>AIXTRON SE</t>
  </si>
  <si>
    <t>AIXTRO</t>
  </si>
  <si>
    <t>91200106</t>
  </si>
  <si>
    <t>4500079530</t>
  </si>
  <si>
    <t>HPQ-D22</t>
  </si>
  <si>
    <t>29111759</t>
  </si>
  <si>
    <t xml:space="preserve"> 10601</t>
  </si>
  <si>
    <t>DATACON TECHNOLOGY GMBH</t>
  </si>
  <si>
    <t>DATACO</t>
  </si>
  <si>
    <t>91200013</t>
  </si>
  <si>
    <t>4500092192</t>
  </si>
  <si>
    <t>MCS100A112-2</t>
  </si>
  <si>
    <t>MASS FLOW SENSOR</t>
  </si>
  <si>
    <t>29111688</t>
  </si>
  <si>
    <t xml:space="preserve"> 10634</t>
  </si>
  <si>
    <t>EDWARDS LIMITED</t>
  </si>
  <si>
    <t>EDWINV</t>
  </si>
  <si>
    <t>91200014</t>
  </si>
  <si>
    <t>P343970-0</t>
  </si>
  <si>
    <t>MCF0250ARND010000</t>
  </si>
  <si>
    <t>AIR MASS FLOW METER</t>
  </si>
  <si>
    <t>29111508</t>
  </si>
  <si>
    <t>31101024</t>
  </si>
  <si>
    <t>91200015</t>
  </si>
  <si>
    <t>P344802-0</t>
  </si>
  <si>
    <t>29111632</t>
  </si>
  <si>
    <t>31101104</t>
  </si>
  <si>
    <t>91200049</t>
  </si>
  <si>
    <t>PK90041/1063489</t>
  </si>
  <si>
    <t>CMS0100BSRNM0018</t>
  </si>
  <si>
    <t>DIGITAL MASS FLOW METER</t>
  </si>
  <si>
    <t>29120025</t>
  </si>
  <si>
    <t>91200075</t>
  </si>
  <si>
    <t>P344311-0</t>
  </si>
  <si>
    <t>PA5-4ISX5MK-E</t>
  </si>
  <si>
    <t>CABLE WITH SEAL CON OBSOLETE</t>
  </si>
  <si>
    <t>29111553</t>
  </si>
  <si>
    <t>91200076</t>
  </si>
  <si>
    <t>P346072-0</t>
  </si>
  <si>
    <t>CMS0200BSRN200100</t>
  </si>
  <si>
    <t>MASS FLOW METER</t>
  </si>
  <si>
    <t>29111818</t>
  </si>
  <si>
    <t>91200016</t>
  </si>
  <si>
    <t>1059262</t>
  </si>
  <si>
    <t>MCF0150AGND0100D0</t>
  </si>
  <si>
    <t>29111666</t>
  </si>
  <si>
    <t>31101129</t>
  </si>
  <si>
    <t>91200017</t>
  </si>
  <si>
    <t>1059658</t>
  </si>
  <si>
    <t>29111680</t>
  </si>
  <si>
    <t>31101138</t>
  </si>
  <si>
    <t>91200018</t>
  </si>
  <si>
    <t>1061289</t>
  </si>
  <si>
    <t>29111778</t>
  </si>
  <si>
    <t>91200019</t>
  </si>
  <si>
    <t>1062477</t>
  </si>
  <si>
    <t>29111805</t>
  </si>
  <si>
    <t>91200020</t>
  </si>
  <si>
    <t>P346031-0</t>
  </si>
  <si>
    <t>29111817</t>
  </si>
  <si>
    <t>91200046</t>
  </si>
  <si>
    <t>PK90041/1063321</t>
  </si>
  <si>
    <t>29120016</t>
  </si>
  <si>
    <t>91200145</t>
  </si>
  <si>
    <t>P346826-0</t>
  </si>
  <si>
    <t>29120105</t>
  </si>
  <si>
    <t>91200146</t>
  </si>
  <si>
    <t>P345967-0</t>
  </si>
  <si>
    <t>81446594-006</t>
  </si>
  <si>
    <t>HARNESS CABLE FOR CMS (5 M)</t>
  </si>
  <si>
    <t>29120064</t>
  </si>
  <si>
    <t>31200034</t>
  </si>
  <si>
    <t>91200147</t>
  </si>
  <si>
    <t>P346554-0</t>
  </si>
  <si>
    <t>29120065</t>
  </si>
  <si>
    <t>31200036</t>
  </si>
  <si>
    <t>91200148</t>
  </si>
  <si>
    <t>P345760-0</t>
  </si>
  <si>
    <t>29111789</t>
  </si>
  <si>
    <t>31101193</t>
  </si>
  <si>
    <t>91200133</t>
  </si>
  <si>
    <t>PK90041/1065650</t>
  </si>
  <si>
    <t>29120145</t>
  </si>
  <si>
    <t xml:space="preserve"> 10636</t>
  </si>
  <si>
    <t>UNIKOM</t>
  </si>
  <si>
    <t>RUSSIA</t>
  </si>
  <si>
    <t>91200097</t>
  </si>
  <si>
    <t>UY-11-004/PO</t>
  </si>
  <si>
    <t>C36TC0UA1300</t>
  </si>
  <si>
    <t>29111802</t>
  </si>
  <si>
    <t>31101203</t>
  </si>
  <si>
    <t>EX1 DECLARATION</t>
  </si>
  <si>
    <t>CUSTOMS CLEARANCE + HANDLING</t>
  </si>
  <si>
    <t xml:space="preserve"> 10649</t>
  </si>
  <si>
    <t>SPINEA S.R.O.</t>
  </si>
  <si>
    <t>SLOVAK REPUBLIC</t>
  </si>
  <si>
    <t>SPINEA</t>
  </si>
  <si>
    <t>91200021</t>
  </si>
  <si>
    <t>190/tov/11</t>
  </si>
  <si>
    <t>29111751</t>
  </si>
  <si>
    <t>31101196</t>
  </si>
  <si>
    <t xml:space="preserve"> 10736</t>
  </si>
  <si>
    <t>REGIONAGROPROM</t>
  </si>
  <si>
    <t>REGION</t>
  </si>
  <si>
    <t>91200134</t>
  </si>
  <si>
    <t>#2712/11</t>
  </si>
  <si>
    <t>FL7M-3J6HD</t>
  </si>
  <si>
    <t>29120005</t>
  </si>
  <si>
    <t>31200039</t>
  </si>
  <si>
    <t>AI</t>
  </si>
  <si>
    <t xml:space="preserve"> 10794</t>
  </si>
  <si>
    <t>SCC ENGINEERING</t>
  </si>
  <si>
    <t>SCCENG</t>
  </si>
  <si>
    <t>91200149</t>
  </si>
  <si>
    <t>14247</t>
  </si>
  <si>
    <t>C15TV0TA0500</t>
  </si>
  <si>
    <t>29120037</t>
  </si>
  <si>
    <t>31200018</t>
  </si>
  <si>
    <t>91200077</t>
  </si>
  <si>
    <t>14240</t>
  </si>
  <si>
    <t>C15TV0TD0100</t>
  </si>
  <si>
    <t>29111815</t>
  </si>
  <si>
    <t>31101211</t>
  </si>
  <si>
    <t xml:space="preserve"> 10940</t>
  </si>
  <si>
    <t>HWELGA</t>
  </si>
  <si>
    <t>29110923</t>
  </si>
  <si>
    <t>31100651</t>
  </si>
  <si>
    <t>81100386</t>
  </si>
  <si>
    <t>CP0-1329</t>
  </si>
  <si>
    <t xml:space="preserve"> 10005</t>
  </si>
  <si>
    <t>SEN-TECH SENSOR TECHNOLOGY BV</t>
  </si>
  <si>
    <t>SENTEC</t>
  </si>
  <si>
    <t>29111646</t>
  </si>
  <si>
    <t>31101116</t>
  </si>
  <si>
    <t>MCS600H100</t>
  </si>
  <si>
    <t>45007938-001 / MCS600H100</t>
  </si>
  <si>
    <t xml:space="preserve"> 10004</t>
  </si>
  <si>
    <t>PEPPERL + FUCHS GMBH</t>
  </si>
  <si>
    <t>P+F</t>
  </si>
  <si>
    <t>FL2B-2J6-E</t>
  </si>
  <si>
    <t>29111642</t>
  </si>
  <si>
    <t>31101112</t>
  </si>
  <si>
    <t xml:space="preserve"> 10014</t>
  </si>
  <si>
    <t>TERRY FERRARIS &amp; C. S.P.A.</t>
  </si>
  <si>
    <t>TERRY</t>
  </si>
  <si>
    <t>C15TR0RD0100</t>
  </si>
  <si>
    <t>29111559</t>
  </si>
  <si>
    <t>31101051</t>
  </si>
  <si>
    <t>MPC0002BBRN020000</t>
  </si>
  <si>
    <t xml:space="preserve"> 10010</t>
  </si>
  <si>
    <t>ENTEK TEKNIK AS</t>
  </si>
  <si>
    <t>TURKEY</t>
  </si>
  <si>
    <t>ENTEK</t>
  </si>
  <si>
    <t>AUR450C4233000</t>
  </si>
  <si>
    <t>UV RELAY</t>
  </si>
  <si>
    <t>29111557</t>
  </si>
  <si>
    <t>31101049</t>
  </si>
  <si>
    <t>81200010</t>
  </si>
  <si>
    <t>CP0-1676</t>
  </si>
  <si>
    <t>AUD300C100D</t>
  </si>
  <si>
    <t>UV SENSOR</t>
  </si>
  <si>
    <t>29110924</t>
  </si>
  <si>
    <t xml:space="preserve"> 10978</t>
  </si>
  <si>
    <t>INTERCONNECT PRODUCT ASSEMBLY</t>
  </si>
  <si>
    <t>ESTONIA</t>
  </si>
  <si>
    <t>IPA</t>
  </si>
  <si>
    <t>29120069</t>
  </si>
  <si>
    <t>31200041</t>
  </si>
  <si>
    <t>HPX-F2</t>
  </si>
  <si>
    <t>29120019</t>
  </si>
  <si>
    <t>31200008</t>
  </si>
  <si>
    <t>81200020</t>
  </si>
  <si>
    <t>CP0-1750</t>
  </si>
  <si>
    <t>91200078</t>
  </si>
  <si>
    <t>MINIATURE MASS FLOW CONTROLLER</t>
  </si>
  <si>
    <t>29111820</t>
  </si>
  <si>
    <t xml:space="preserve"> 10817</t>
  </si>
  <si>
    <t>EXXONMOBIL CHEMICAL FRANCE</t>
  </si>
  <si>
    <t>EXXON</t>
  </si>
  <si>
    <t>91200082</t>
  </si>
  <si>
    <t>4450971390</t>
  </si>
  <si>
    <t>PARTS MANAGEMENT</t>
  </si>
  <si>
    <t>20191500</t>
  </si>
  <si>
    <t xml:space="preserve"> 10833</t>
  </si>
  <si>
    <t>TOYOTA TSUSHO EUROPE S.A. PL</t>
  </si>
  <si>
    <t>TSUSPL</t>
  </si>
  <si>
    <t>91200150</t>
  </si>
  <si>
    <t>63012185</t>
  </si>
  <si>
    <t>81407408-001</t>
  </si>
  <si>
    <t>SRF200  INK RIBBON CASSETTE</t>
  </si>
  <si>
    <t>29111511</t>
  </si>
  <si>
    <t>31101027</t>
  </si>
  <si>
    <t xml:space="preserve"> 10859</t>
  </si>
  <si>
    <t>WORTMANN DRUCKLUFT GMBH</t>
  </si>
  <si>
    <t>WORTMA</t>
  </si>
  <si>
    <t>91200151</t>
  </si>
  <si>
    <t>301.1</t>
  </si>
  <si>
    <t>MCF0500AGND010000</t>
  </si>
  <si>
    <t>29120020</t>
  </si>
  <si>
    <t>31200009</t>
  </si>
  <si>
    <t>MCF0400AGND010000</t>
  </si>
  <si>
    <t xml:space="preserve"> 10875</t>
  </si>
  <si>
    <t>ACSYR S.L.</t>
  </si>
  <si>
    <t>ACSYR</t>
  </si>
  <si>
    <t>91200079</t>
  </si>
  <si>
    <t>RO/4500021464</t>
  </si>
  <si>
    <t>1LX7003-C</t>
  </si>
  <si>
    <t>EXPLOSION-PROOF LIMIT SWITCH</t>
  </si>
  <si>
    <t>29111665</t>
  </si>
  <si>
    <t>31101163</t>
  </si>
  <si>
    <t xml:space="preserve"> 10921</t>
  </si>
  <si>
    <t>DANTHERM POWER A/S</t>
  </si>
  <si>
    <t>DENMARK</t>
  </si>
  <si>
    <t>DANPOW</t>
  </si>
  <si>
    <t>91200132</t>
  </si>
  <si>
    <t>800444-MS</t>
  </si>
  <si>
    <t>MRG0005GAQ50000</t>
  </si>
  <si>
    <t>29120137</t>
  </si>
  <si>
    <t xml:space="preserve"> 10929</t>
  </si>
  <si>
    <t>AIRLITEC SARL</t>
  </si>
  <si>
    <t>AIRLIT</t>
  </si>
  <si>
    <t>91200160</t>
  </si>
  <si>
    <t>1201RH002</t>
  </si>
  <si>
    <t>MCF0250AGND010000</t>
  </si>
  <si>
    <t>29120051</t>
  </si>
  <si>
    <t xml:space="preserve"> 10930</t>
  </si>
  <si>
    <t>KA ELEKTRONIK AB</t>
  </si>
  <si>
    <t>SWEDEN</t>
  </si>
  <si>
    <t>KAELEC</t>
  </si>
  <si>
    <t>91200152</t>
  </si>
  <si>
    <t>21032</t>
  </si>
  <si>
    <t>HPQ-D21</t>
  </si>
  <si>
    <t>29111601</t>
  </si>
  <si>
    <t>31101207</t>
  </si>
  <si>
    <t>91200022</t>
  </si>
  <si>
    <t>4401326890</t>
  </si>
  <si>
    <t>EL</t>
  </si>
  <si>
    <t>91200107</t>
  </si>
  <si>
    <t>4401326892</t>
  </si>
  <si>
    <t xml:space="preserve"> 10950</t>
  </si>
  <si>
    <t>LSK INDUSTRIEHANDEL VERWALT.</t>
  </si>
  <si>
    <t>LSKIND</t>
  </si>
  <si>
    <t>91200080</t>
  </si>
  <si>
    <t>2011/12-593</t>
  </si>
  <si>
    <t>FL2R-7J6HD-CN03</t>
  </si>
  <si>
    <t>29111774</t>
  </si>
  <si>
    <t>31101205</t>
  </si>
  <si>
    <t xml:space="preserve"> 10957</t>
  </si>
  <si>
    <t>NOUR FOR SPINNING AND DYEING</t>
  </si>
  <si>
    <t>EGYPT</t>
  </si>
  <si>
    <t>NOURTE</t>
  </si>
  <si>
    <t>91200059</t>
  </si>
  <si>
    <t>95</t>
  </si>
  <si>
    <t>C25TC0UA1200</t>
  </si>
  <si>
    <t>29111744</t>
  </si>
  <si>
    <t>31101206</t>
  </si>
  <si>
    <t>91200203</t>
  </si>
  <si>
    <t>505153-1</t>
  </si>
  <si>
    <t xml:space="preserve"> 10986</t>
  </si>
  <si>
    <t>EISENMANN ANLAGENBAU GMBH</t>
  </si>
  <si>
    <t>EISENM</t>
  </si>
  <si>
    <t>91200153</t>
  </si>
  <si>
    <t>1019936-JK/KDV155289</t>
  </si>
  <si>
    <t>CMG250N0301000D0</t>
  </si>
  <si>
    <t>29111625</t>
  </si>
  <si>
    <t>31101100</t>
  </si>
  <si>
    <t xml:space="preserve"> 11026</t>
  </si>
  <si>
    <t>ANALYTIK JENA AG</t>
  </si>
  <si>
    <t>ANALYT</t>
  </si>
  <si>
    <t>91200154</t>
  </si>
  <si>
    <t>120120507</t>
  </si>
  <si>
    <t>29120060</t>
  </si>
  <si>
    <t>81446888-100</t>
  </si>
  <si>
    <t>CONN CABLE FOR MCS100 (100PCS)</t>
  </si>
  <si>
    <t>29120081</t>
  </si>
  <si>
    <t xml:space="preserve"> 11036</t>
  </si>
  <si>
    <t>ACAL BFI GERMANY GMBH</t>
  </si>
  <si>
    <t>ACALDE</t>
  </si>
  <si>
    <t>91200081</t>
  </si>
  <si>
    <t>6105374/000/OP</t>
  </si>
  <si>
    <t>29111793</t>
  </si>
  <si>
    <t>29120018</t>
  </si>
  <si>
    <t>91200159</t>
  </si>
  <si>
    <t xml:space="preserve"> 11040</t>
  </si>
  <si>
    <t>LEAX REZEKNE SIA RSEZ</t>
  </si>
  <si>
    <t>LATVIA</t>
  </si>
  <si>
    <t>LEAXRE</t>
  </si>
  <si>
    <t>91200155</t>
  </si>
  <si>
    <t>710</t>
  </si>
  <si>
    <t>SL1-EK</t>
  </si>
  <si>
    <t>29111784</t>
  </si>
  <si>
    <t>31101204</t>
  </si>
  <si>
    <t>SL1-AKL</t>
  </si>
  <si>
    <t>SL1-AV</t>
  </si>
  <si>
    <t>SL1-EV</t>
  </si>
  <si>
    <t>HPF-D026</t>
  </si>
  <si>
    <t xml:space="preserve"> 11052</t>
  </si>
  <si>
    <t>KELLMI GMBH</t>
  </si>
  <si>
    <t>KELLMI</t>
  </si>
  <si>
    <t>91200156</t>
  </si>
  <si>
    <t>1336-92</t>
  </si>
  <si>
    <t>8LS3-J</t>
  </si>
  <si>
    <t>29120035</t>
  </si>
  <si>
    <t>31200037</t>
  </si>
  <si>
    <t xml:space="preserve"> 11069</t>
  </si>
  <si>
    <t>EV GROUP E. THALLNER GMBH</t>
  </si>
  <si>
    <t>EVGROU</t>
  </si>
  <si>
    <t>91200202</t>
  </si>
  <si>
    <t>4010128535</t>
  </si>
  <si>
    <t>HPX-AG00-2S</t>
  </si>
  <si>
    <t>29120125</t>
  </si>
  <si>
    <t>HPF-D040</t>
  </si>
  <si>
    <t>91200207</t>
  </si>
  <si>
    <t>4010129211</t>
  </si>
  <si>
    <t>HPF-EU05</t>
  </si>
  <si>
    <t>FIBER EXTENTION UNIT</t>
  </si>
  <si>
    <t>29120170</t>
  </si>
  <si>
    <t xml:space="preserve"> 11074</t>
  </si>
  <si>
    <t>ENCE GMBH</t>
  </si>
  <si>
    <t>ENCE</t>
  </si>
  <si>
    <t>91200109</t>
  </si>
  <si>
    <t>ES111000187</t>
  </si>
  <si>
    <t>C36TC0UA5100</t>
  </si>
  <si>
    <t>29120072</t>
  </si>
  <si>
    <t>L404F208</t>
  </si>
  <si>
    <t>PRESSURETROL</t>
  </si>
  <si>
    <t>91200110</t>
  </si>
  <si>
    <t>ES11000187</t>
  </si>
  <si>
    <t>AGVB (3BX3B)</t>
  </si>
  <si>
    <t>AGVB 3"</t>
  </si>
  <si>
    <t>29120071</t>
  </si>
  <si>
    <t xml:space="preserve"> 11078</t>
  </si>
  <si>
    <t>KOSMOS EXPORT IMPORT GMBH</t>
  </si>
  <si>
    <t>KOSMOS</t>
  </si>
  <si>
    <t>91200108</t>
  </si>
  <si>
    <t>2011-10400/P017301</t>
  </si>
  <si>
    <t>1LS71-JWC-P037</t>
  </si>
  <si>
    <t>29111568</t>
  </si>
  <si>
    <t>31101073</t>
  </si>
  <si>
    <t>1LS71-JWC-P036</t>
  </si>
  <si>
    <t>5LS7-JWC-P036</t>
  </si>
  <si>
    <t xml:space="preserve"> 11084</t>
  </si>
  <si>
    <t>UCMA</t>
  </si>
  <si>
    <t>91200098</t>
  </si>
  <si>
    <t>6298/28287</t>
  </si>
  <si>
    <t>SVX102-YEU015</t>
  </si>
  <si>
    <t>SVX102-XGSDX-T4D-PDBAMD</t>
  </si>
  <si>
    <t>29111651</t>
  </si>
  <si>
    <t>SVX102-YEU016</t>
  </si>
  <si>
    <t>SVX102-XGSDX-T4D-PDMD</t>
  </si>
  <si>
    <t>AVP302-YEU069</t>
  </si>
  <si>
    <t>AVP302-XSD5D-1DFC-X</t>
  </si>
  <si>
    <t xml:space="preserve"> 11086</t>
  </si>
  <si>
    <t>MTDB B.V.</t>
  </si>
  <si>
    <t>MTDB</t>
  </si>
  <si>
    <t>91200023</t>
  </si>
  <si>
    <t>MI-101-11</t>
  </si>
  <si>
    <t>CFS100-U1-X</t>
  </si>
  <si>
    <t>29111722</t>
  </si>
  <si>
    <t>31101161</t>
  </si>
  <si>
    <t>81100444</t>
  </si>
  <si>
    <t>IS0-1770</t>
  </si>
  <si>
    <t xml:space="preserve"> 11087</t>
  </si>
  <si>
    <t>VELDE SUPPLY AS</t>
  </si>
  <si>
    <t>NORWAY</t>
  </si>
  <si>
    <t>VELDE</t>
  </si>
  <si>
    <t>91200058</t>
  </si>
  <si>
    <t>446508</t>
  </si>
  <si>
    <t>C26TR0UA2100</t>
  </si>
  <si>
    <t>29111768</t>
  </si>
  <si>
    <t>31101192</t>
  </si>
  <si>
    <t xml:space="preserve"> 11088</t>
  </si>
  <si>
    <t>STAMFORD INDUSTRIAL AND RAIL</t>
  </si>
  <si>
    <t>STAMUK</t>
  </si>
  <si>
    <t>91200157</t>
  </si>
  <si>
    <t>01556</t>
  </si>
  <si>
    <t>ATY82Z</t>
  </si>
  <si>
    <t>TRANSFORMER</t>
  </si>
  <si>
    <t>29111807</t>
  </si>
  <si>
    <t>31200005</t>
  </si>
  <si>
    <t>81200018</t>
  </si>
  <si>
    <t>BS0-0778</t>
  </si>
  <si>
    <t>HY7813T4000</t>
  </si>
  <si>
    <t>HUMIDITY SENSOR</t>
  </si>
  <si>
    <t>83157235-001</t>
  </si>
  <si>
    <t>MOUNTING BRACKET FOR HY7901</t>
  </si>
  <si>
    <t>91200086</t>
  </si>
  <si>
    <t>4500222107</t>
  </si>
  <si>
    <t>HPX-AG03-2S</t>
  </si>
  <si>
    <t>160155/FVDK10P67YR/HPX-AG03-2S</t>
  </si>
  <si>
    <t>29111622</t>
  </si>
  <si>
    <t>31101097</t>
  </si>
  <si>
    <t>81200011</t>
  </si>
  <si>
    <t>CP0-1707</t>
  </si>
  <si>
    <t>HPQ-T2-005</t>
  </si>
  <si>
    <t>11004231/FFDK16P50Y5/HPQ-T2-05</t>
  </si>
  <si>
    <t>29111712</t>
  </si>
  <si>
    <t>31101155</t>
  </si>
  <si>
    <t>91200127</t>
  </si>
  <si>
    <t>4500228516</t>
  </si>
  <si>
    <t>HPF-D005</t>
  </si>
  <si>
    <t>29111773</t>
  </si>
  <si>
    <t>31101185</t>
  </si>
  <si>
    <t>81200016</t>
  </si>
  <si>
    <t>CP0-1744</t>
  </si>
  <si>
    <t xml:space="preserve"> 10002</t>
  </si>
  <si>
    <t>FUJIFILM MANUFACTURING</t>
  </si>
  <si>
    <t>FUJINL</t>
  </si>
  <si>
    <t>91200083</t>
  </si>
  <si>
    <t>405/45432765</t>
  </si>
  <si>
    <t>PMP-CONTRACT</t>
  </si>
  <si>
    <t>29110868</t>
  </si>
  <si>
    <t>91200130</t>
  </si>
  <si>
    <t>1466145</t>
  </si>
  <si>
    <t>91200096</t>
  </si>
  <si>
    <t>1465338</t>
  </si>
  <si>
    <t>HPJ-T21</t>
  </si>
  <si>
    <t>29111806</t>
  </si>
  <si>
    <t>31101208</t>
  </si>
  <si>
    <t>81200013</t>
  </si>
  <si>
    <t>CP0-1715</t>
  </si>
  <si>
    <t>91200055</t>
  </si>
  <si>
    <t>1460930</t>
  </si>
  <si>
    <t>HPF-D006</t>
  </si>
  <si>
    <t>81200006</t>
  </si>
  <si>
    <t>CP0-1679</t>
  </si>
  <si>
    <t>91200204</t>
  </si>
  <si>
    <t>1467427</t>
  </si>
  <si>
    <t>29120092</t>
  </si>
  <si>
    <t>31200051</t>
  </si>
  <si>
    <t>81200022</t>
  </si>
  <si>
    <t>CP0-1778</t>
  </si>
  <si>
    <t>29120124</t>
  </si>
  <si>
    <t>31200059</t>
  </si>
  <si>
    <t>91200099</t>
  </si>
  <si>
    <t>00120039</t>
  </si>
  <si>
    <t>HP100-T2-L05</t>
  </si>
  <si>
    <t>29120062</t>
  </si>
  <si>
    <t>91200135</t>
  </si>
  <si>
    <t>00104564</t>
  </si>
  <si>
    <t>HPF-D028</t>
  </si>
  <si>
    <t>29111710</t>
  </si>
  <si>
    <t>HP100-B02</t>
  </si>
  <si>
    <t>31200033</t>
  </si>
  <si>
    <t>HP100-P2-L05</t>
  </si>
  <si>
    <t>29120073</t>
  </si>
  <si>
    <t>31200043</t>
  </si>
  <si>
    <t xml:space="preserve"> 10006</t>
  </si>
  <si>
    <t>SOCRATE S.P.A.</t>
  </si>
  <si>
    <t>SOCRAT</t>
  </si>
  <si>
    <t>91200136</t>
  </si>
  <si>
    <t>2012-OE-13</t>
  </si>
  <si>
    <t>29120110</t>
  </si>
  <si>
    <t>91200061</t>
  </si>
  <si>
    <t>2011-0E-1317</t>
  </si>
  <si>
    <t>HDM303-44SC</t>
  </si>
  <si>
    <t>29111742</t>
  </si>
  <si>
    <t>HDM303-22SC</t>
  </si>
  <si>
    <t>29120009</t>
  </si>
  <si>
    <t>HDM303-4ASC</t>
  </si>
  <si>
    <t>HGC DATA MANAGER- 2 ANALOG</t>
  </si>
  <si>
    <t>29120011</t>
  </si>
  <si>
    <t>91200056</t>
  </si>
  <si>
    <t>TS-11/066A</t>
  </si>
  <si>
    <t>825101A0-31103</t>
  </si>
  <si>
    <t>29111560</t>
  </si>
  <si>
    <t>31101050</t>
  </si>
  <si>
    <t>81200007</t>
  </si>
  <si>
    <t>IS0-1808</t>
  </si>
  <si>
    <t>AVP302-YEU005</t>
  </si>
  <si>
    <t>AVP302-FSD5B-1XXX-X</t>
  </si>
  <si>
    <t>91200054</t>
  </si>
  <si>
    <t>TS-11/080A</t>
  </si>
  <si>
    <t>AVP300-YEU031</t>
  </si>
  <si>
    <t>AVP300-FSD5B-1XXX-X</t>
  </si>
  <si>
    <t>29111718</t>
  </si>
  <si>
    <t>31101160</t>
  </si>
  <si>
    <t>81200005</t>
  </si>
  <si>
    <t>IS0-1821</t>
  </si>
  <si>
    <t>91200084</t>
  </si>
  <si>
    <t>29111558</t>
  </si>
  <si>
    <t>91200085</t>
  </si>
  <si>
    <t>FL7N-P8J6</t>
  </si>
  <si>
    <t>91200060</t>
  </si>
  <si>
    <t>118116 rev 1</t>
  </si>
  <si>
    <t>C15TC0RA0200</t>
  </si>
  <si>
    <t>81200033</t>
  </si>
  <si>
    <t>CP0-1821</t>
  </si>
  <si>
    <t>C15TC0TA0300</t>
  </si>
  <si>
    <t>C15TR0LA0000</t>
  </si>
  <si>
    <t>C15TR0RA0100</t>
  </si>
  <si>
    <t>C15TV0RA0300</t>
  </si>
  <si>
    <t>DMC10D2CV0100</t>
  </si>
  <si>
    <t>MULTI-CHANNEL CONTROLLER</t>
  </si>
  <si>
    <t>DMC10D4CV0000</t>
  </si>
  <si>
    <t>C15TVCTD0300</t>
  </si>
  <si>
    <t xml:space="preserve">  10</t>
  </si>
  <si>
    <t>C15TVVTA0500</t>
  </si>
  <si>
    <t xml:space="preserve">  11</t>
  </si>
  <si>
    <t>C15TV0RD0300</t>
  </si>
  <si>
    <t xml:space="preserve">  12</t>
  </si>
  <si>
    <t>C15TV0TA0100</t>
  </si>
  <si>
    <t xml:space="preserve">  13</t>
  </si>
  <si>
    <t>C15TV0TA0300</t>
  </si>
  <si>
    <t xml:space="preserve">  14</t>
  </si>
  <si>
    <t xml:space="preserve">  15</t>
  </si>
  <si>
    <t>C15TV0TD0200</t>
  </si>
  <si>
    <t xml:space="preserve">  16</t>
  </si>
  <si>
    <t>C15TV0TD0300</t>
  </si>
  <si>
    <t>91200062</t>
  </si>
  <si>
    <t>118121</t>
  </si>
  <si>
    <t>29111537</t>
  </si>
  <si>
    <t>31101040</t>
  </si>
  <si>
    <t>91200126</t>
  </si>
  <si>
    <t>118122</t>
  </si>
  <si>
    <t>C15TC0RA0300</t>
  </si>
  <si>
    <t>29111640</t>
  </si>
  <si>
    <t>31101110</t>
  </si>
  <si>
    <t xml:space="preserve"> 10038</t>
  </si>
  <si>
    <t>HONEYWELL SPOL S.R.O.</t>
  </si>
  <si>
    <t>CZ01</t>
  </si>
  <si>
    <t>91101763</t>
  </si>
  <si>
    <t>4401619841</t>
  </si>
  <si>
    <t>81407861-001</t>
  </si>
  <si>
    <t>SRF200-DPR500 FAN FOLD CHART</t>
  </si>
  <si>
    <t>29111468</t>
  </si>
  <si>
    <t>31100998</t>
  </si>
  <si>
    <t>201145</t>
  </si>
  <si>
    <t>91101928</t>
  </si>
  <si>
    <t>FW1653</t>
  </si>
  <si>
    <t>C35TC0UA2100</t>
  </si>
  <si>
    <t>29111588</t>
  </si>
  <si>
    <t>31101069</t>
  </si>
  <si>
    <t>81100413</t>
  </si>
  <si>
    <t>CP0-1470</t>
  </si>
  <si>
    <t>201149</t>
  </si>
  <si>
    <t xml:space="preserve"> 11053</t>
  </si>
  <si>
    <t>ATEB ALEXANDRIA TRADING &amp; ENG.</t>
  </si>
  <si>
    <t>ATEB</t>
  </si>
  <si>
    <t>91101922</t>
  </si>
  <si>
    <t>110182</t>
  </si>
  <si>
    <t>C36TC0UA10D0</t>
  </si>
  <si>
    <t>29111359</t>
  </si>
  <si>
    <t>31101074</t>
  </si>
  <si>
    <t>91101756</t>
  </si>
  <si>
    <t>#0209/11</t>
  </si>
  <si>
    <t>DCP551B10100</t>
  </si>
  <si>
    <t>DIGITAL CONTROL PROGRAMMER</t>
  </si>
  <si>
    <t>29111226</t>
  </si>
  <si>
    <t>31100916</t>
  </si>
  <si>
    <t xml:space="preserve"> 10016</t>
  </si>
  <si>
    <t>OKAYA EUROPE GMBH</t>
  </si>
  <si>
    <t>OKAYAD</t>
  </si>
  <si>
    <t>91101818</t>
  </si>
  <si>
    <t>PO 9993</t>
  </si>
  <si>
    <t>L4086A208</t>
  </si>
  <si>
    <t>29111509</t>
  </si>
  <si>
    <t>31101025</t>
  </si>
  <si>
    <t>81100399</t>
  </si>
  <si>
    <t>CP0-1390</t>
  </si>
  <si>
    <t>201147</t>
  </si>
  <si>
    <t>91101821</t>
  </si>
  <si>
    <t>4401613708</t>
  </si>
  <si>
    <t>P3015G0ES00000</t>
  </si>
  <si>
    <t>DIGITAL PROGRAM CONTROLLER</t>
  </si>
  <si>
    <t>29111449</t>
  </si>
  <si>
    <t>91101924</t>
  </si>
  <si>
    <t>118120</t>
  </si>
  <si>
    <t>91101789</t>
  </si>
  <si>
    <t>118117</t>
  </si>
  <si>
    <t>29110590</t>
  </si>
  <si>
    <t>31100423</t>
  </si>
  <si>
    <t>201146</t>
  </si>
  <si>
    <t>29110711</t>
  </si>
  <si>
    <t>31100506</t>
  </si>
  <si>
    <t>81100365</t>
  </si>
  <si>
    <t>CP0-1233</t>
  </si>
  <si>
    <t>91101949</t>
  </si>
  <si>
    <t>118119</t>
  </si>
  <si>
    <t>29111492</t>
  </si>
  <si>
    <t>31101013</t>
  </si>
  <si>
    <t>29111467</t>
  </si>
  <si>
    <t>31100997</t>
  </si>
  <si>
    <t>81100392</t>
  </si>
  <si>
    <t>CP0-1359</t>
  </si>
  <si>
    <t>C25TV0UA1000</t>
  </si>
  <si>
    <t>29111430</t>
  </si>
  <si>
    <t>31100978</t>
  </si>
  <si>
    <t>29111529</t>
  </si>
  <si>
    <t>31101037</t>
  </si>
  <si>
    <t>91101760</t>
  </si>
  <si>
    <t>118115</t>
  </si>
  <si>
    <t>SLP-C35J50</t>
  </si>
  <si>
    <t>SMART PC LOADER S/W</t>
  </si>
  <si>
    <t>29111377</t>
  </si>
  <si>
    <t>31100946</t>
  </si>
  <si>
    <t xml:space="preserve"> 10955</t>
  </si>
  <si>
    <t>A&amp;S TRADING OFFICE E.K.</t>
  </si>
  <si>
    <t>A &amp; S</t>
  </si>
  <si>
    <t>91101771</t>
  </si>
  <si>
    <t>Email 28/09/2011</t>
  </si>
  <si>
    <t>1LS3-J</t>
  </si>
  <si>
    <t>29111358</t>
  </si>
  <si>
    <t>31100980</t>
  </si>
  <si>
    <t>91101886</t>
  </si>
  <si>
    <t>1322-92</t>
  </si>
  <si>
    <t>FL7M-3K6H-L3</t>
  </si>
  <si>
    <t>29111531</t>
  </si>
  <si>
    <t>31101044</t>
  </si>
  <si>
    <t>81100408</t>
  </si>
  <si>
    <t>CP0-1438</t>
  </si>
  <si>
    <t>201148</t>
  </si>
  <si>
    <t>29111556</t>
  </si>
  <si>
    <t xml:space="preserve"> 11077</t>
  </si>
  <si>
    <t>DUMONT JOSEPH SAS</t>
  </si>
  <si>
    <t>DUMONT</t>
  </si>
  <si>
    <t>91101887</t>
  </si>
  <si>
    <t>001-11-2011</t>
  </si>
  <si>
    <t>29111535</t>
  </si>
  <si>
    <t>31101056</t>
  </si>
  <si>
    <t xml:space="preserve"> 11076</t>
  </si>
  <si>
    <t>MARES SHIPPING GMBH LOGISTICS</t>
  </si>
  <si>
    <t>MARES</t>
  </si>
  <si>
    <t>91101832</t>
  </si>
  <si>
    <t>ZU/1116413</t>
  </si>
  <si>
    <t>80353177-00200</t>
  </si>
  <si>
    <t>29111526</t>
  </si>
  <si>
    <t>31101038</t>
  </si>
  <si>
    <t>81100402</t>
  </si>
  <si>
    <t>IS0-1502</t>
  </si>
  <si>
    <t xml:space="preserve"> 11022</t>
  </si>
  <si>
    <t>INSERCO INDUSTRIAL (CONTROLS)</t>
  </si>
  <si>
    <t>INSERC</t>
  </si>
  <si>
    <t>91101773</t>
  </si>
  <si>
    <t>19706</t>
  </si>
  <si>
    <t>82554595-10100</t>
  </si>
  <si>
    <t>29111390</t>
  </si>
  <si>
    <t>31100953</t>
  </si>
  <si>
    <t>81100390</t>
  </si>
  <si>
    <t>IS0-1349</t>
  </si>
  <si>
    <t>91101813</t>
  </si>
  <si>
    <t>BM46101011</t>
  </si>
  <si>
    <t>AVP302-YEU067</t>
  </si>
  <si>
    <t>AVP302-LSD1A-1XXX-X</t>
  </si>
  <si>
    <t>29111414</t>
  </si>
  <si>
    <t>31100973</t>
  </si>
  <si>
    <t>81100397</t>
  </si>
  <si>
    <t>IS0-1474</t>
  </si>
  <si>
    <t xml:space="preserve"> 10089</t>
  </si>
  <si>
    <t>FE "HONEYWELL UKRAINE"</t>
  </si>
  <si>
    <t>UKRAINE</t>
  </si>
  <si>
    <t>HW UKR</t>
  </si>
  <si>
    <t>91101754</t>
  </si>
  <si>
    <t>UAM090911</t>
  </si>
  <si>
    <t>AVP302-YEU068</t>
  </si>
  <si>
    <t>AVP302-LSD5A-1DY1-W</t>
  </si>
  <si>
    <t>29111257</t>
  </si>
  <si>
    <t>31100870</t>
  </si>
  <si>
    <t>81100388</t>
  </si>
  <si>
    <t>IS0-1386</t>
  </si>
  <si>
    <t xml:space="preserve"> 10502</t>
  </si>
  <si>
    <t>HOBRE INSTRUMENTS BV</t>
  </si>
  <si>
    <t>HOBRÉ</t>
  </si>
  <si>
    <t>91101787</t>
  </si>
  <si>
    <t>12748</t>
  </si>
  <si>
    <t>GTX31D-YEU036</t>
  </si>
  <si>
    <t>GTX31D-AAAADCA-AXXAXA1-XX</t>
  </si>
  <si>
    <t>29111410</t>
  </si>
  <si>
    <t>31100968</t>
  </si>
  <si>
    <t>81100393</t>
  </si>
  <si>
    <t>IS0-1428</t>
  </si>
  <si>
    <t xml:space="preserve"> 11073</t>
  </si>
  <si>
    <t>EOE ENGINEERING &amp; EQUIPMENT</t>
  </si>
  <si>
    <t>EOEENG</t>
  </si>
  <si>
    <t>91101875</t>
  </si>
  <si>
    <t>330-11384-01</t>
  </si>
  <si>
    <t>GTX31D-YEU037</t>
  </si>
  <si>
    <t>GTX31D-AAAADAA-AF2AXA1-R1</t>
  </si>
  <si>
    <t>29111476</t>
  </si>
  <si>
    <t>31101000</t>
  </si>
  <si>
    <t>81100405</t>
  </si>
  <si>
    <t>IS0-1535</t>
  </si>
  <si>
    <t xml:space="preserve"> 10900</t>
  </si>
  <si>
    <t>SSG SHIPPING SERVICES BV</t>
  </si>
  <si>
    <t>SSG</t>
  </si>
  <si>
    <t>91101757</t>
  </si>
  <si>
    <t>SRM6150</t>
  </si>
  <si>
    <t>JTD920A-YEU030</t>
  </si>
  <si>
    <t>JTD920A-1E1A1-XXXD1-A2T1</t>
  </si>
  <si>
    <t>29111354</t>
  </si>
  <si>
    <t>31100932</t>
  </si>
  <si>
    <t>81100385</t>
  </si>
  <si>
    <t>IS0-1375</t>
  </si>
  <si>
    <t>91101788</t>
  </si>
  <si>
    <t>4401501502</t>
  </si>
  <si>
    <t>KKP15-22B3-X</t>
  </si>
  <si>
    <t>29111222</t>
  </si>
  <si>
    <t>31100857</t>
  </si>
  <si>
    <t>81100394</t>
  </si>
  <si>
    <t>IS0-1442</t>
  </si>
  <si>
    <t>91101801</t>
  </si>
  <si>
    <t>4401564821</t>
  </si>
  <si>
    <t>MGA12W-C010AA</t>
  </si>
  <si>
    <t>29111352</t>
  </si>
  <si>
    <t>31100931</t>
  </si>
  <si>
    <t>81100396</t>
  </si>
  <si>
    <t>IS0-1449</t>
  </si>
  <si>
    <t>MGG14C-ITP143</t>
  </si>
  <si>
    <t>MGG14C-MB5G-1B1X-YA</t>
  </si>
  <si>
    <t>91101921</t>
  </si>
  <si>
    <t>4401627524</t>
  </si>
  <si>
    <t>MGG18D-ITP170</t>
  </si>
  <si>
    <t>MGG18D-005P42TT2AAA-1X-Y</t>
  </si>
  <si>
    <t>29111481</t>
  </si>
  <si>
    <t>31101006</t>
  </si>
  <si>
    <t>81100415</t>
  </si>
  <si>
    <t>IS0-1580</t>
  </si>
  <si>
    <t>MGG18D-YEU076</t>
  </si>
  <si>
    <t>MGG18D-200p21CS6AAA-XX-Y</t>
  </si>
  <si>
    <t>91101874</t>
  </si>
  <si>
    <t>SVX102-YEU013</t>
  </si>
  <si>
    <t>SVX102-XGSDX-T4A-MD</t>
  </si>
  <si>
    <t>29111419</t>
  </si>
  <si>
    <t>31100975</t>
  </si>
  <si>
    <t>81100404</t>
  </si>
  <si>
    <t>IS0-1534</t>
  </si>
  <si>
    <t xml:space="preserve"> 11085</t>
  </si>
  <si>
    <t>KLEVENBERG SHIPPING CENTER BV</t>
  </si>
  <si>
    <t>KLEVEN</t>
  </si>
  <si>
    <t>91102075</t>
  </si>
  <si>
    <t>180311</t>
  </si>
  <si>
    <t>29111655</t>
  </si>
  <si>
    <t>31101123</t>
  </si>
  <si>
    <t>81100433</t>
  </si>
  <si>
    <t>IS0-1701</t>
  </si>
  <si>
    <t>201152</t>
  </si>
  <si>
    <t>91102110</t>
  </si>
  <si>
    <t>UAM021111</t>
  </si>
  <si>
    <t>AVP201-YEU008</t>
  </si>
  <si>
    <t>AVP201-ESD2D-15MA-M</t>
  </si>
  <si>
    <t>29111567</t>
  </si>
  <si>
    <t>31101052</t>
  </si>
  <si>
    <t>81100450</t>
  </si>
  <si>
    <t>IS0-1751</t>
  </si>
  <si>
    <t>201153</t>
  </si>
  <si>
    <t xml:space="preserve"> 11071</t>
  </si>
  <si>
    <t>ELEME PETROCHEMICALS COMPANY</t>
  </si>
  <si>
    <t>NIGERIA</t>
  </si>
  <si>
    <t>ELEMEP</t>
  </si>
  <si>
    <t>91102111</t>
  </si>
  <si>
    <t>I/24341</t>
  </si>
  <si>
    <t>GOM44LM</t>
  </si>
  <si>
    <t>29111409</t>
  </si>
  <si>
    <t>31100967</t>
  </si>
  <si>
    <t>81100453</t>
  </si>
  <si>
    <t>IS0-1706</t>
  </si>
  <si>
    <t>91102055</t>
  </si>
  <si>
    <t>TS-11/063A (REV1)</t>
  </si>
  <si>
    <t>GTX30D-YEU002</t>
  </si>
  <si>
    <t>GTX30D-BAAAFAB-AA2AXA3-A2</t>
  </si>
  <si>
    <t>29111327</t>
  </si>
  <si>
    <t>201151</t>
  </si>
  <si>
    <t>91102056</t>
  </si>
  <si>
    <t>TS-11/063-E</t>
  </si>
  <si>
    <t>GTX35F-YEU003</t>
  </si>
  <si>
    <t>GTX35F-BAAADAA1FAEA-AF1AXAX-A2</t>
  </si>
  <si>
    <t>29111364</t>
  </si>
  <si>
    <t>91102054</t>
  </si>
  <si>
    <t>TS-11/063-B</t>
  </si>
  <si>
    <t>29111326</t>
  </si>
  <si>
    <t xml:space="preserve"> 10251</t>
  </si>
  <si>
    <t>TYCOL LIMITED</t>
  </si>
  <si>
    <t>TYCOL</t>
  </si>
  <si>
    <t>91102061</t>
  </si>
  <si>
    <t>TYC/1603/15/KD</t>
  </si>
  <si>
    <t>HTS 8 "</t>
  </si>
  <si>
    <t>29110700</t>
  </si>
  <si>
    <t>31100500</t>
  </si>
  <si>
    <t>81100437</t>
  </si>
  <si>
    <t>IS0-1595</t>
  </si>
  <si>
    <t>JTD920A-YEU038</t>
  </si>
  <si>
    <t>JTD920A-1E1A1-X1XX1-D2</t>
  </si>
  <si>
    <t>31100914</t>
  </si>
  <si>
    <t>81100429</t>
  </si>
  <si>
    <t>IS0-1677</t>
  </si>
  <si>
    <t>JTD920A-YEU039</t>
  </si>
  <si>
    <t>JTD920A-1E1A1-K1XX1-D2</t>
  </si>
  <si>
    <t>JTD920A-YEU040</t>
  </si>
  <si>
    <t>JTD920A-1E2A1-X1XX1-XX</t>
  </si>
  <si>
    <t>JTE929A-YEU004</t>
  </si>
  <si>
    <t>JTE929A-121A21D3-X1XXX1-D2</t>
  </si>
  <si>
    <t>91102105</t>
  </si>
  <si>
    <t>K00832</t>
  </si>
  <si>
    <t>JTG940A-YEU008</t>
  </si>
  <si>
    <t>JTG940A-1E1A2-K2XX1-A2U2</t>
  </si>
  <si>
    <t>29111671</t>
  </si>
  <si>
    <t>31101132</t>
  </si>
  <si>
    <t>81100442</t>
  </si>
  <si>
    <t>IS0-1771</t>
  </si>
  <si>
    <t>JTG960A-YEU007</t>
  </si>
  <si>
    <t>JTG960A-1E1A2-X1XXX1-D2</t>
  </si>
  <si>
    <t>JTG960A-YEU008</t>
  </si>
  <si>
    <t>JTG960A-1E2A2-X1XX1-XX</t>
  </si>
  <si>
    <t xml:space="preserve"> 10042</t>
  </si>
  <si>
    <t>HONEYWELL  B.V.</t>
  </si>
  <si>
    <t>NL01</t>
  </si>
  <si>
    <t>91102108</t>
  </si>
  <si>
    <t>4401721857</t>
  </si>
  <si>
    <t>KFPA12-YEU002</t>
  </si>
  <si>
    <t>KFPA12-03821B3T-M</t>
  </si>
  <si>
    <t>29111692</t>
  </si>
  <si>
    <t>31101145</t>
  </si>
  <si>
    <t>81100448</t>
  </si>
  <si>
    <t>IS0-1810</t>
  </si>
  <si>
    <t>91101968</t>
  </si>
  <si>
    <t>4401599574</t>
  </si>
  <si>
    <t>29111441</t>
  </si>
  <si>
    <t>31100984</t>
  </si>
  <si>
    <t>81100417</t>
  </si>
  <si>
    <t>IS0-1594</t>
  </si>
  <si>
    <t>91102109</t>
  </si>
  <si>
    <t>4401692094</t>
  </si>
  <si>
    <t>MGG14C-YEU37</t>
  </si>
  <si>
    <t>MGG14C-MB5A-1X1X-YH</t>
  </si>
  <si>
    <t>29111617</t>
  </si>
  <si>
    <t>31101093</t>
  </si>
  <si>
    <t>81100449</t>
  </si>
  <si>
    <t>IS0-1791</t>
  </si>
  <si>
    <t>MGG14C-YEU66</t>
  </si>
  <si>
    <t>MGG14C-MB5G-1C1X-YA</t>
  </si>
  <si>
    <t>MGG14C-YEU75</t>
  </si>
  <si>
    <t>MGG14C-MB4A-1A1X-YJ</t>
  </si>
  <si>
    <t>91102106</t>
  </si>
  <si>
    <t>29111572</t>
  </si>
  <si>
    <t>31101055</t>
  </si>
  <si>
    <t>81100443</t>
  </si>
  <si>
    <t>IS0-1752</t>
  </si>
  <si>
    <t>MGG18D-YEU032</t>
  </si>
  <si>
    <t>MGG18D-002P21LS1AHA-XX-Y</t>
  </si>
  <si>
    <t>MGG18D-YEU070</t>
  </si>
  <si>
    <t>MGG18D-010P21CS6AAA-XX-Y</t>
  </si>
  <si>
    <t>MGG18F-YEU029</t>
  </si>
  <si>
    <t>MGG18F-040PA11KK1AHA-X-YL</t>
  </si>
  <si>
    <t>MGG18F-YEU030</t>
  </si>
  <si>
    <t>MGG18F-065PA11KK1AHA-X-YL</t>
  </si>
  <si>
    <t>MVG1-3SA-X-X</t>
  </si>
  <si>
    <t xml:space="preserve"> 10259</t>
  </si>
  <si>
    <t>ALFA LAVAL AALBORG NIJMEGEN BV</t>
  </si>
  <si>
    <t>ALFALA</t>
  </si>
  <si>
    <t>91102063</t>
  </si>
  <si>
    <t>603358-603576-603535</t>
  </si>
  <si>
    <t>PTG71G-N6B1G4-X-T</t>
  </si>
  <si>
    <t>29111600</t>
  </si>
  <si>
    <t>31101076</t>
  </si>
  <si>
    <t>81100438</t>
  </si>
  <si>
    <t>IS0-1727</t>
  </si>
  <si>
    <t>91101973</t>
  </si>
  <si>
    <t>81440793-001</t>
  </si>
  <si>
    <t>RS232 CABLE</t>
  </si>
  <si>
    <t>201150</t>
  </si>
  <si>
    <t xml:space="preserve"> 10740</t>
  </si>
  <si>
    <t>NIGGELOH GMBH</t>
  </si>
  <si>
    <t>NIGGEL</t>
  </si>
  <si>
    <t>91102030</t>
  </si>
  <si>
    <t>B112050</t>
  </si>
  <si>
    <t>81446898-001</t>
  </si>
  <si>
    <t>TERMINAL COVER</t>
  </si>
  <si>
    <t>29111679</t>
  </si>
  <si>
    <t>31101137</t>
  </si>
  <si>
    <t>91102053</t>
  </si>
  <si>
    <t>TS-11/063-C</t>
  </si>
  <si>
    <t>29111325</t>
  </si>
  <si>
    <t>31100913</t>
  </si>
  <si>
    <t>81100430</t>
  </si>
  <si>
    <t>CP0-1556</t>
  </si>
  <si>
    <t xml:space="preserve"> 10351</t>
  </si>
  <si>
    <t>HANS BUCH A/S</t>
  </si>
  <si>
    <t>HANSBU</t>
  </si>
  <si>
    <t>91102024</t>
  </si>
  <si>
    <t>711869-1</t>
  </si>
  <si>
    <t>C26TC0UD1000</t>
  </si>
  <si>
    <t>29111643</t>
  </si>
  <si>
    <t>31101113</t>
  </si>
  <si>
    <t>ECM3000G9100</t>
  </si>
  <si>
    <t>MODUTROL MOTOR</t>
  </si>
  <si>
    <t>29111362</t>
  </si>
  <si>
    <t>31100936</t>
  </si>
  <si>
    <t>81100431</t>
  </si>
  <si>
    <t>CP0-1557</t>
  </si>
  <si>
    <t>91102037</t>
  </si>
  <si>
    <t>91101992</t>
  </si>
  <si>
    <t>1324-93</t>
  </si>
  <si>
    <t>FL7M-10J6W-CN03</t>
  </si>
  <si>
    <t>29111613</t>
  </si>
  <si>
    <t>31101119</t>
  </si>
  <si>
    <t>FL7M-15W6W-CN03B</t>
  </si>
  <si>
    <t>FL7M-15Y6W-910</t>
  </si>
  <si>
    <t>91102068</t>
  </si>
  <si>
    <t>FW1667</t>
  </si>
  <si>
    <t>HY7803T4000</t>
  </si>
  <si>
    <t>29111714</t>
  </si>
  <si>
    <t>31101156</t>
  </si>
  <si>
    <t>81100435</t>
  </si>
  <si>
    <t>BS0-0694</t>
  </si>
  <si>
    <t>Sales</t>
  </si>
  <si>
    <t>Cost</t>
  </si>
  <si>
    <t>Margin%</t>
  </si>
  <si>
    <t>Margin€</t>
  </si>
  <si>
    <t>IAP</t>
  </si>
  <si>
    <t>SEE+others</t>
  </si>
  <si>
    <t>Total 3 months</t>
  </si>
  <si>
    <t>Commission</t>
  </si>
  <si>
    <t>AEU margin</t>
  </si>
  <si>
    <t>Margin AEU</t>
  </si>
  <si>
    <t>Margin Airlitec</t>
  </si>
  <si>
    <t>Cost +</t>
  </si>
  <si>
    <t>cost AEU</t>
  </si>
  <si>
    <t>AEU %</t>
  </si>
  <si>
    <t>Cost Airlitec</t>
  </si>
  <si>
    <t>Airlitec%</t>
  </si>
  <si>
    <t>New</t>
  </si>
  <si>
    <t>before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</si>
</sst>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[$€-40C]_-;\-* #,##0\ [$€-40C]_-;_-* &quot;-&quot;??\ [$€-40C]_-;_-@_-"/>
  </numFmts>
  <fonts count="3" x14ac:knownFonts="1"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1" fillId="2" borderId="0" xfId="0" applyFont="1" applyFill="1"/>
    <xf numFmtId="4" fontId="1" fillId="2" borderId="0" xfId="0" applyNumberFormat="1" applyFont="1" applyFill="1"/>
    <xf numFmtId="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0" fillId="3" borderId="0" xfId="0" applyFill="1"/>
    <xf numFmtId="14" fontId="0" fillId="3" borderId="0" xfId="0" applyNumberFormat="1" applyFill="1"/>
    <xf numFmtId="4" fontId="0" fillId="3" borderId="0" xfId="0" applyNumberFormat="1" applyFill="1"/>
    <xf numFmtId="0" fontId="1" fillId="4" borderId="0" xfId="0" applyFont="1" applyFill="1"/>
    <xf numFmtId="4" fontId="1" fillId="4" borderId="0" xfId="0" applyNumberFormat="1" applyFont="1" applyFill="1"/>
    <xf numFmtId="4" fontId="0" fillId="4" borderId="0" xfId="0" applyNumberFormat="1" applyFill="1"/>
    <xf numFmtId="3" fontId="1" fillId="2" borderId="0" xfId="0" applyNumberFormat="1" applyFont="1" applyFill="1"/>
    <xf numFmtId="3" fontId="0" fillId="0" borderId="0" xfId="0" applyNumberFormat="1"/>
    <xf numFmtId="3" fontId="1" fillId="4" borderId="0" xfId="0" applyNumberFormat="1" applyFont="1" applyFill="1"/>
    <xf numFmtId="3" fontId="0" fillId="3" borderId="0" xfId="0" applyNumberFormat="1" applyFill="1"/>
    <xf numFmtId="3" fontId="0" fillId="0" borderId="0" xfId="0" applyNumberFormat="1" applyFill="1"/>
    <xf numFmtId="0" fontId="1" fillId="5" borderId="0" xfId="0" applyFont="1" applyFill="1"/>
    <xf numFmtId="4" fontId="1" fillId="5" borderId="0" xfId="0" applyNumberFormat="1" applyFont="1" applyFill="1"/>
    <xf numFmtId="3" fontId="1" fillId="5" borderId="0" xfId="0" applyNumberFormat="1" applyFont="1" applyFill="1"/>
    <xf numFmtId="4" fontId="0" fillId="5" borderId="0" xfId="0" applyNumberFormat="1" applyFill="1"/>
    <xf numFmtId="4" fontId="0" fillId="2" borderId="0" xfId="0" applyNumberFormat="1" applyFill="1"/>
    <xf numFmtId="0" fontId="0" fillId="6" borderId="0" xfId="0" applyFill="1"/>
    <xf numFmtId="14" fontId="0" fillId="6" borderId="0" xfId="0" applyNumberFormat="1" applyFill="1"/>
    <xf numFmtId="4" fontId="0" fillId="6" borderId="0" xfId="0" applyNumberFormat="1" applyFill="1"/>
    <xf numFmtId="3" fontId="0" fillId="6" borderId="0" xfId="0" applyNumberFormat="1" applyFill="1"/>
    <xf numFmtId="14" fontId="0" fillId="0" borderId="0" xfId="0" applyNumberFormat="1" applyFill="1"/>
    <xf numFmtId="4" fontId="0" fillId="7" borderId="0" xfId="0" applyNumberFormat="1" applyFill="1"/>
    <xf numFmtId="9" fontId="0" fillId="6" borderId="0" xfId="2" applyFont="1" applyFill="1"/>
    <xf numFmtId="9" fontId="0" fillId="0" borderId="0" xfId="2" applyFont="1"/>
    <xf numFmtId="0" fontId="0" fillId="0" borderId="1" xfId="0" applyBorder="1"/>
    <xf numFmtId="9" fontId="0" fillId="0" borderId="1" xfId="2" applyFont="1" applyBorder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0" xfId="0" applyNumberFormat="1"/>
    <xf numFmtId="165" fontId="0" fillId="0" borderId="1" xfId="0" applyNumberFormat="1" applyBorder="1"/>
    <xf numFmtId="4" fontId="0" fillId="0" borderId="1" xfId="0" applyNumberFormat="1" applyFill="1" applyBorder="1"/>
    <xf numFmtId="9" fontId="0" fillId="0" borderId="0" xfId="0" applyNumberFormat="1"/>
    <xf numFmtId="164" fontId="0" fillId="0" borderId="0" xfId="0" applyNumberFormat="1"/>
  </cellXfs>
  <cellStyles count="3">
    <cellStyle name="Monétaire" xfId="1" builtinId="4"/>
    <cellStyle name="Normal" xfId="0" builtinId="0"/>
    <cellStyle name="Pourcentage" xfId="2" builtinId="5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9"/>
  <sheetViews>
    <sheetView topLeftCell="A21" workbookViewId="0">
      <selection activeCell="C28" sqref="C28"/>
    </sheetView>
  </sheetViews>
  <sheetFormatPr baseColWidth="10" defaultColWidth="14.7109375" defaultRowHeight="12.75" x14ac:dyDescent="0.2"/>
  <cols>
    <col min="1" max="1" width="7.7109375" bestFit="1" customWidth="1"/>
    <col min="2" max="2" width="38" bestFit="1" customWidth="1"/>
    <col min="3" max="3" width="20.28515625" bestFit="1" customWidth="1"/>
    <col min="4" max="4" width="9.85546875" bestFit="1" customWidth="1"/>
    <col min="5" max="5" width="10.85546875" bestFit="1" customWidth="1"/>
    <col min="6" max="6" width="23.42578125" bestFit="1" customWidth="1"/>
    <col min="7" max="7" width="13.5703125" bestFit="1" customWidth="1"/>
    <col min="8" max="8" width="10.140625" bestFit="1" customWidth="1"/>
    <col min="9" max="9" width="4.85546875" bestFit="1" customWidth="1"/>
    <col min="10" max="10" width="23.85546875" bestFit="1" customWidth="1"/>
    <col min="11" max="11" width="35.42578125" customWidth="1"/>
    <col min="12" max="12" width="12" style="5" bestFit="1" customWidth="1"/>
    <col min="13" max="13" width="12.5703125" style="6" bestFit="1" customWidth="1"/>
    <col min="14" max="14" width="13" style="22" bestFit="1" customWidth="1"/>
    <col min="15" max="17" width="9" bestFit="1" customWidth="1"/>
    <col min="18" max="18" width="9.42578125" customWidth="1"/>
    <col min="19" max="19" width="9.42578125" style="4" bestFit="1" customWidth="1"/>
    <col min="20" max="20" width="12.5703125" style="14" bestFit="1" customWidth="1"/>
    <col min="21" max="21" width="11.5703125" style="22" bestFit="1" customWidth="1"/>
    <col min="22" max="22" width="12.85546875" bestFit="1" customWidth="1"/>
    <col min="23" max="23" width="7.28515625" bestFit="1" customWidth="1"/>
    <col min="24" max="24" width="11.42578125" bestFit="1" customWidth="1"/>
    <col min="25" max="25" width="14" bestFit="1" customWidth="1"/>
  </cols>
  <sheetData>
    <row r="1" spans="1:25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1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hidden="1" x14ac:dyDescent="0.2">
      <c r="A2" t="s">
        <v>1202</v>
      </c>
      <c r="B2" t="s">
        <v>1203</v>
      </c>
      <c r="C2" t="s">
        <v>216</v>
      </c>
      <c r="D2" t="s">
        <v>1204</v>
      </c>
      <c r="E2" t="s">
        <v>1208</v>
      </c>
      <c r="F2" t="s">
        <v>1209</v>
      </c>
      <c r="G2" s="1">
        <v>40921</v>
      </c>
      <c r="H2" s="1">
        <v>40884</v>
      </c>
      <c r="I2" t="s">
        <v>52</v>
      </c>
      <c r="J2" t="s">
        <v>1212</v>
      </c>
      <c r="K2" t="s">
        <v>243</v>
      </c>
      <c r="L2" s="5">
        <v>1200</v>
      </c>
      <c r="M2" s="6">
        <v>1</v>
      </c>
      <c r="N2" s="22">
        <v>1200</v>
      </c>
      <c r="O2" t="s">
        <v>1213</v>
      </c>
      <c r="S2" s="4">
        <v>933.5</v>
      </c>
      <c r="T2" s="14">
        <v>1</v>
      </c>
      <c r="U2" s="22">
        <f t="shared" ref="U2:U13" si="0">T2*S2</f>
        <v>933.5</v>
      </c>
      <c r="V2" t="s">
        <v>212</v>
      </c>
      <c r="W2">
        <v>0</v>
      </c>
      <c r="X2" t="s">
        <v>83</v>
      </c>
      <c r="Y2" t="s">
        <v>213</v>
      </c>
    </row>
    <row r="3" spans="1:25" hidden="1" x14ac:dyDescent="0.2">
      <c r="A3" t="s">
        <v>236</v>
      </c>
      <c r="B3" t="s">
        <v>237</v>
      </c>
      <c r="C3" t="s">
        <v>238</v>
      </c>
      <c r="D3" t="s">
        <v>239</v>
      </c>
      <c r="E3" t="s">
        <v>240</v>
      </c>
      <c r="F3" t="s">
        <v>241</v>
      </c>
      <c r="G3" s="1">
        <v>40931</v>
      </c>
      <c r="H3" s="1">
        <v>40927</v>
      </c>
      <c r="I3" t="s">
        <v>31</v>
      </c>
      <c r="J3" t="s">
        <v>242</v>
      </c>
      <c r="K3" t="s">
        <v>243</v>
      </c>
      <c r="L3" s="5">
        <v>1113.2586006957899</v>
      </c>
      <c r="M3" s="6">
        <v>1</v>
      </c>
      <c r="N3" s="22">
        <v>1113.26</v>
      </c>
      <c r="O3" t="s">
        <v>244</v>
      </c>
      <c r="S3" s="4">
        <v>839.13</v>
      </c>
      <c r="T3" s="14">
        <v>1</v>
      </c>
      <c r="U3" s="22">
        <f t="shared" si="0"/>
        <v>839.13</v>
      </c>
      <c r="V3" t="s">
        <v>212</v>
      </c>
      <c r="W3">
        <v>0</v>
      </c>
      <c r="X3" t="s">
        <v>99</v>
      </c>
      <c r="Y3" t="s">
        <v>213</v>
      </c>
    </row>
    <row r="4" spans="1:25" hidden="1" x14ac:dyDescent="0.2">
      <c r="A4" t="s">
        <v>236</v>
      </c>
      <c r="B4" t="s">
        <v>237</v>
      </c>
      <c r="C4" t="s">
        <v>238</v>
      </c>
      <c r="D4" t="s">
        <v>239</v>
      </c>
      <c r="E4" t="s">
        <v>240</v>
      </c>
      <c r="F4" t="s">
        <v>241</v>
      </c>
      <c r="G4" s="1">
        <v>40931</v>
      </c>
      <c r="H4" s="1">
        <v>40927</v>
      </c>
      <c r="I4" t="s">
        <v>61</v>
      </c>
      <c r="J4" t="s">
        <v>242</v>
      </c>
      <c r="K4" t="s">
        <v>243</v>
      </c>
      <c r="L4" s="5">
        <v>1113.2586006957899</v>
      </c>
      <c r="M4" s="6">
        <v>1</v>
      </c>
      <c r="N4" s="22">
        <v>1113.26</v>
      </c>
      <c r="O4" t="s">
        <v>244</v>
      </c>
      <c r="S4" s="4">
        <v>839.13</v>
      </c>
      <c r="T4" s="14">
        <v>1</v>
      </c>
      <c r="U4" s="22">
        <f t="shared" si="0"/>
        <v>839.13</v>
      </c>
      <c r="V4" t="s">
        <v>212</v>
      </c>
      <c r="W4">
        <v>0</v>
      </c>
      <c r="X4" t="s">
        <v>99</v>
      </c>
      <c r="Y4" t="s">
        <v>213</v>
      </c>
    </row>
    <row r="5" spans="1:25" hidden="1" x14ac:dyDescent="0.2">
      <c r="A5" t="s">
        <v>1202</v>
      </c>
      <c r="B5" t="s">
        <v>1203</v>
      </c>
      <c r="C5" t="s">
        <v>216</v>
      </c>
      <c r="D5" t="s">
        <v>1204</v>
      </c>
      <c r="E5" t="s">
        <v>1208</v>
      </c>
      <c r="F5" t="s">
        <v>1209</v>
      </c>
      <c r="G5" s="1">
        <v>40921</v>
      </c>
      <c r="H5" s="1">
        <v>40884</v>
      </c>
      <c r="I5" t="s">
        <v>31</v>
      </c>
      <c r="J5" t="s">
        <v>1210</v>
      </c>
      <c r="K5" t="s">
        <v>243</v>
      </c>
      <c r="L5" s="5">
        <v>1200</v>
      </c>
      <c r="M5" s="6">
        <v>1</v>
      </c>
      <c r="N5" s="22">
        <v>1200</v>
      </c>
      <c r="O5" t="s">
        <v>1211</v>
      </c>
      <c r="S5" s="4">
        <v>875.92</v>
      </c>
      <c r="T5" s="14">
        <v>1</v>
      </c>
      <c r="U5" s="22">
        <f t="shared" si="0"/>
        <v>875.92</v>
      </c>
      <c r="V5" t="s">
        <v>212</v>
      </c>
      <c r="W5">
        <v>0</v>
      </c>
      <c r="X5" t="s">
        <v>83</v>
      </c>
      <c r="Y5" t="s">
        <v>213</v>
      </c>
    </row>
    <row r="6" spans="1:25" hidden="1" x14ac:dyDescent="0.2">
      <c r="A6" t="s">
        <v>1202</v>
      </c>
      <c r="B6" t="s">
        <v>1203</v>
      </c>
      <c r="C6" t="s">
        <v>216</v>
      </c>
      <c r="D6" t="s">
        <v>1204</v>
      </c>
      <c r="E6" t="s">
        <v>1208</v>
      </c>
      <c r="F6" t="s">
        <v>1209</v>
      </c>
      <c r="G6" s="1">
        <v>40921</v>
      </c>
      <c r="H6" s="1">
        <v>40884</v>
      </c>
      <c r="I6" t="s">
        <v>61</v>
      </c>
      <c r="J6" t="s">
        <v>1214</v>
      </c>
      <c r="K6" t="s">
        <v>1215</v>
      </c>
      <c r="L6" s="5">
        <v>1512</v>
      </c>
      <c r="M6" s="6">
        <v>1</v>
      </c>
      <c r="N6" s="22">
        <v>1512</v>
      </c>
      <c r="O6" t="s">
        <v>1216</v>
      </c>
      <c r="S6" s="4">
        <v>1087.49</v>
      </c>
      <c r="T6" s="14">
        <v>1</v>
      </c>
      <c r="U6" s="22">
        <f t="shared" si="0"/>
        <v>1087.49</v>
      </c>
      <c r="V6" t="s">
        <v>212</v>
      </c>
      <c r="W6">
        <v>0</v>
      </c>
      <c r="X6" t="s">
        <v>83</v>
      </c>
      <c r="Y6" t="s">
        <v>213</v>
      </c>
    </row>
    <row r="7" spans="1:25" hidden="1" x14ac:dyDescent="0.2">
      <c r="A7" t="s">
        <v>236</v>
      </c>
      <c r="B7" t="s">
        <v>237</v>
      </c>
      <c r="C7" t="s">
        <v>238</v>
      </c>
      <c r="D7" t="s">
        <v>239</v>
      </c>
      <c r="E7" t="s">
        <v>240</v>
      </c>
      <c r="F7" t="s">
        <v>241</v>
      </c>
      <c r="G7" s="1">
        <v>40931</v>
      </c>
      <c r="H7" s="1">
        <v>40927</v>
      </c>
      <c r="I7" t="s">
        <v>52</v>
      </c>
      <c r="J7" t="s">
        <v>245</v>
      </c>
      <c r="K7" t="s">
        <v>246</v>
      </c>
      <c r="L7" s="5">
        <v>742.17240046385803</v>
      </c>
      <c r="M7" s="6">
        <v>1</v>
      </c>
      <c r="N7" s="22">
        <v>742.17</v>
      </c>
      <c r="O7" t="s">
        <v>244</v>
      </c>
      <c r="S7" s="4">
        <v>445.8</v>
      </c>
      <c r="T7" s="14">
        <v>1</v>
      </c>
      <c r="U7" s="22">
        <f t="shared" si="0"/>
        <v>445.8</v>
      </c>
      <c r="V7" t="s">
        <v>212</v>
      </c>
      <c r="W7">
        <v>0</v>
      </c>
      <c r="X7" t="s">
        <v>99</v>
      </c>
      <c r="Y7" t="s">
        <v>213</v>
      </c>
    </row>
    <row r="8" spans="1:25" hidden="1" x14ac:dyDescent="0.2">
      <c r="A8" t="s">
        <v>236</v>
      </c>
      <c r="B8" t="s">
        <v>237</v>
      </c>
      <c r="C8" t="s">
        <v>238</v>
      </c>
      <c r="D8" t="s">
        <v>239</v>
      </c>
      <c r="E8" t="s">
        <v>240</v>
      </c>
      <c r="F8" t="s">
        <v>241</v>
      </c>
      <c r="G8" s="1">
        <v>40931</v>
      </c>
      <c r="H8" s="1">
        <v>40927</v>
      </c>
      <c r="I8" t="s">
        <v>63</v>
      </c>
      <c r="J8" t="s">
        <v>245</v>
      </c>
      <c r="K8" t="s">
        <v>246</v>
      </c>
      <c r="L8" s="5">
        <v>742.17240046385803</v>
      </c>
      <c r="M8" s="6">
        <v>1</v>
      </c>
      <c r="N8" s="22">
        <v>742.17</v>
      </c>
      <c r="O8" t="s">
        <v>244</v>
      </c>
      <c r="S8" s="4">
        <v>445.8</v>
      </c>
      <c r="T8" s="14">
        <v>1</v>
      </c>
      <c r="U8" s="22">
        <f t="shared" si="0"/>
        <v>445.8</v>
      </c>
      <c r="V8" t="s">
        <v>212</v>
      </c>
      <c r="W8">
        <v>0</v>
      </c>
      <c r="X8" t="s">
        <v>99</v>
      </c>
      <c r="Y8" t="s">
        <v>213</v>
      </c>
    </row>
    <row r="9" spans="1:25" hidden="1" x14ac:dyDescent="0.2">
      <c r="A9" t="s">
        <v>1202</v>
      </c>
      <c r="B9" t="s">
        <v>1203</v>
      </c>
      <c r="C9" t="s">
        <v>216</v>
      </c>
      <c r="D9" t="s">
        <v>1204</v>
      </c>
      <c r="E9" t="s">
        <v>1205</v>
      </c>
      <c r="F9" t="s">
        <v>1206</v>
      </c>
      <c r="G9" s="1">
        <v>40935</v>
      </c>
      <c r="H9" s="1">
        <v>40927</v>
      </c>
      <c r="I9" t="s">
        <v>31</v>
      </c>
      <c r="J9" t="s">
        <v>245</v>
      </c>
      <c r="K9" t="s">
        <v>246</v>
      </c>
      <c r="L9" s="5">
        <v>840</v>
      </c>
      <c r="M9" s="6">
        <v>3</v>
      </c>
      <c r="N9" s="22">
        <v>2520</v>
      </c>
      <c r="O9" t="s">
        <v>1207</v>
      </c>
      <c r="S9" s="4">
        <v>445.8</v>
      </c>
      <c r="T9" s="14">
        <v>3</v>
      </c>
      <c r="U9" s="22">
        <f t="shared" si="0"/>
        <v>1337.4</v>
      </c>
      <c r="V9" t="s">
        <v>212</v>
      </c>
      <c r="W9">
        <v>0</v>
      </c>
      <c r="X9" t="s">
        <v>99</v>
      </c>
      <c r="Y9" t="s">
        <v>213</v>
      </c>
    </row>
    <row r="10" spans="1:25" hidden="1" x14ac:dyDescent="0.2">
      <c r="A10" t="s">
        <v>1202</v>
      </c>
      <c r="B10" t="s">
        <v>1203</v>
      </c>
      <c r="C10" t="s">
        <v>216</v>
      </c>
      <c r="D10" t="s">
        <v>1204</v>
      </c>
      <c r="E10" t="s">
        <v>1208</v>
      </c>
      <c r="F10" t="s">
        <v>1209</v>
      </c>
      <c r="G10" s="1">
        <v>40921</v>
      </c>
      <c r="H10" s="1">
        <v>40884</v>
      </c>
      <c r="I10" t="s">
        <v>63</v>
      </c>
      <c r="J10" t="s">
        <v>245</v>
      </c>
      <c r="K10" t="s">
        <v>246</v>
      </c>
      <c r="L10" s="5">
        <v>756</v>
      </c>
      <c r="M10" s="6">
        <v>1</v>
      </c>
      <c r="N10" s="22">
        <v>756</v>
      </c>
      <c r="O10" t="s">
        <v>1216</v>
      </c>
      <c r="S10" s="4">
        <v>445.8</v>
      </c>
      <c r="T10" s="14">
        <v>1</v>
      </c>
      <c r="U10" s="22">
        <f t="shared" si="0"/>
        <v>445.8</v>
      </c>
      <c r="V10" t="s">
        <v>212</v>
      </c>
      <c r="W10">
        <v>0</v>
      </c>
      <c r="X10" t="s">
        <v>83</v>
      </c>
      <c r="Y10" t="s">
        <v>213</v>
      </c>
    </row>
    <row r="11" spans="1:25" hidden="1" x14ac:dyDescent="0.2">
      <c r="A11" t="s">
        <v>204</v>
      </c>
      <c r="B11" t="s">
        <v>205</v>
      </c>
      <c r="C11" t="s">
        <v>127</v>
      </c>
      <c r="D11" t="s">
        <v>206</v>
      </c>
      <c r="E11" t="s">
        <v>207</v>
      </c>
      <c r="F11" t="s">
        <v>208</v>
      </c>
      <c r="G11" s="1">
        <v>40935</v>
      </c>
      <c r="H11" s="1">
        <v>40721</v>
      </c>
      <c r="I11" t="s">
        <v>31</v>
      </c>
      <c r="J11" t="s">
        <v>209</v>
      </c>
      <c r="K11" t="s">
        <v>210</v>
      </c>
      <c r="L11" s="5">
        <v>7000</v>
      </c>
      <c r="M11" s="6">
        <v>2</v>
      </c>
      <c r="N11" s="22">
        <v>14000</v>
      </c>
      <c r="O11" t="s">
        <v>211</v>
      </c>
      <c r="S11" s="4">
        <v>3488.53</v>
      </c>
      <c r="T11" s="14">
        <v>2</v>
      </c>
      <c r="U11" s="22">
        <f t="shared" si="0"/>
        <v>6977.06</v>
      </c>
      <c r="V11" t="s">
        <v>212</v>
      </c>
      <c r="W11">
        <v>0</v>
      </c>
      <c r="X11" t="s">
        <v>99</v>
      </c>
      <c r="Y11" t="s">
        <v>213</v>
      </c>
    </row>
    <row r="12" spans="1:25" x14ac:dyDescent="0.2">
      <c r="A12" t="s">
        <v>904</v>
      </c>
      <c r="B12" t="s">
        <v>905</v>
      </c>
      <c r="C12" t="s">
        <v>906</v>
      </c>
      <c r="D12" t="s">
        <v>907</v>
      </c>
      <c r="E12" t="s">
        <v>1234</v>
      </c>
      <c r="F12" t="s">
        <v>1218</v>
      </c>
      <c r="G12" s="1">
        <v>40918</v>
      </c>
      <c r="H12" s="1">
        <v>40855</v>
      </c>
      <c r="I12" t="s">
        <v>52</v>
      </c>
      <c r="J12" t="s">
        <v>914</v>
      </c>
      <c r="K12" t="s">
        <v>915</v>
      </c>
      <c r="L12" s="5">
        <v>506</v>
      </c>
      <c r="M12" s="6">
        <v>1</v>
      </c>
      <c r="N12" s="22">
        <v>506</v>
      </c>
      <c r="O12" t="s">
        <v>1235</v>
      </c>
      <c r="S12" s="4">
        <v>378.43</v>
      </c>
      <c r="T12" s="14">
        <v>1</v>
      </c>
      <c r="U12" s="22">
        <f t="shared" si="0"/>
        <v>378.43</v>
      </c>
      <c r="V12" t="s">
        <v>59</v>
      </c>
      <c r="W12">
        <v>0</v>
      </c>
      <c r="X12" t="s">
        <v>83</v>
      </c>
      <c r="Y12" t="s">
        <v>864</v>
      </c>
    </row>
    <row r="13" spans="1:25" x14ac:dyDescent="0.2">
      <c r="A13" t="s">
        <v>904</v>
      </c>
      <c r="B13" t="s">
        <v>905</v>
      </c>
      <c r="C13" t="s">
        <v>906</v>
      </c>
      <c r="D13" t="s">
        <v>907</v>
      </c>
      <c r="E13" t="s">
        <v>1234</v>
      </c>
      <c r="F13" t="s">
        <v>1218</v>
      </c>
      <c r="G13" s="1">
        <v>40918</v>
      </c>
      <c r="H13" s="1">
        <v>40855</v>
      </c>
      <c r="I13" t="s">
        <v>31</v>
      </c>
      <c r="J13" t="s">
        <v>908</v>
      </c>
      <c r="K13" t="s">
        <v>909</v>
      </c>
      <c r="L13" s="5">
        <v>628</v>
      </c>
      <c r="M13" s="6">
        <v>1</v>
      </c>
      <c r="N13" s="22">
        <v>628</v>
      </c>
      <c r="O13" t="s">
        <v>1235</v>
      </c>
      <c r="S13" s="4">
        <v>469.72</v>
      </c>
      <c r="T13" s="14">
        <v>1</v>
      </c>
      <c r="U13" s="22">
        <f t="shared" si="0"/>
        <v>469.72</v>
      </c>
      <c r="V13" t="s">
        <v>59</v>
      </c>
      <c r="W13">
        <v>0</v>
      </c>
      <c r="X13" t="s">
        <v>83</v>
      </c>
      <c r="Y13" t="s">
        <v>864</v>
      </c>
    </row>
    <row r="14" spans="1:25" x14ac:dyDescent="0.2">
      <c r="A14" t="s">
        <v>1002</v>
      </c>
      <c r="B14" t="s">
        <v>1003</v>
      </c>
      <c r="C14" t="s">
        <v>1004</v>
      </c>
      <c r="D14" t="s">
        <v>1005</v>
      </c>
      <c r="E14" t="s">
        <v>1006</v>
      </c>
      <c r="F14" t="s">
        <v>1007</v>
      </c>
      <c r="G14" s="1">
        <v>40921</v>
      </c>
      <c r="H14" s="1">
        <v>40884</v>
      </c>
      <c r="I14" t="s">
        <v>31</v>
      </c>
      <c r="J14" t="s">
        <v>1008</v>
      </c>
      <c r="K14" t="s">
        <v>726</v>
      </c>
      <c r="L14" s="5">
        <v>262.2</v>
      </c>
      <c r="M14" s="6">
        <v>2</v>
      </c>
      <c r="N14" s="22">
        <v>524.4</v>
      </c>
      <c r="O14" t="s">
        <v>1009</v>
      </c>
      <c r="P14" t="s">
        <v>1010</v>
      </c>
      <c r="Q14" t="s">
        <v>90</v>
      </c>
      <c r="R14" t="s">
        <v>91</v>
      </c>
      <c r="S14" s="4">
        <v>125.57</v>
      </c>
      <c r="T14" s="14">
        <v>2</v>
      </c>
      <c r="U14" s="22">
        <v>251.14</v>
      </c>
      <c r="V14" t="s">
        <v>59</v>
      </c>
      <c r="W14">
        <v>-1</v>
      </c>
      <c r="X14" t="s">
        <v>83</v>
      </c>
      <c r="Y14" t="s">
        <v>864</v>
      </c>
    </row>
    <row r="15" spans="1:25" x14ac:dyDescent="0.2">
      <c r="A15" t="s">
        <v>1117</v>
      </c>
      <c r="B15" t="s">
        <v>1118</v>
      </c>
      <c r="C15" t="s">
        <v>1119</v>
      </c>
      <c r="D15" t="s">
        <v>1120</v>
      </c>
      <c r="E15" t="s">
        <v>1121</v>
      </c>
      <c r="F15" t="s">
        <v>1122</v>
      </c>
      <c r="G15" s="1">
        <v>40921</v>
      </c>
      <c r="H15" s="1">
        <v>40889</v>
      </c>
      <c r="I15" t="s">
        <v>31</v>
      </c>
      <c r="J15" t="s">
        <v>1123</v>
      </c>
      <c r="K15" t="s">
        <v>726</v>
      </c>
      <c r="L15" s="5">
        <v>298</v>
      </c>
      <c r="M15" s="6">
        <v>2</v>
      </c>
      <c r="N15" s="22">
        <v>596</v>
      </c>
      <c r="O15" t="s">
        <v>1124</v>
      </c>
      <c r="P15" t="s">
        <v>1125</v>
      </c>
      <c r="Q15" t="s">
        <v>90</v>
      </c>
      <c r="R15" t="s">
        <v>91</v>
      </c>
      <c r="S15" s="4">
        <v>135.62</v>
      </c>
      <c r="T15" s="14">
        <v>2</v>
      </c>
      <c r="U15" s="22">
        <v>271.24</v>
      </c>
      <c r="V15" t="s">
        <v>59</v>
      </c>
      <c r="W15">
        <v>-1</v>
      </c>
      <c r="X15" t="s">
        <v>83</v>
      </c>
      <c r="Y15" t="s">
        <v>864</v>
      </c>
    </row>
    <row r="16" spans="1:25" x14ac:dyDescent="0.2">
      <c r="A16" t="s">
        <v>1002</v>
      </c>
      <c r="B16" t="s">
        <v>1003</v>
      </c>
      <c r="C16" t="s">
        <v>1004</v>
      </c>
      <c r="D16" t="s">
        <v>1005</v>
      </c>
      <c r="E16" t="s">
        <v>1006</v>
      </c>
      <c r="F16" t="s">
        <v>1007</v>
      </c>
      <c r="G16" s="1">
        <v>40921</v>
      </c>
      <c r="H16" s="1">
        <v>40884</v>
      </c>
      <c r="I16" t="s">
        <v>52</v>
      </c>
      <c r="J16" t="s">
        <v>190</v>
      </c>
      <c r="K16" t="s">
        <v>191</v>
      </c>
      <c r="L16" s="5">
        <v>75</v>
      </c>
      <c r="M16" s="6">
        <v>1</v>
      </c>
      <c r="N16" s="22">
        <v>75</v>
      </c>
      <c r="O16" t="s">
        <v>1009</v>
      </c>
      <c r="S16" s="4">
        <v>75</v>
      </c>
      <c r="T16" s="14">
        <v>1</v>
      </c>
      <c r="U16" s="22">
        <v>75</v>
      </c>
      <c r="V16" t="s">
        <v>59</v>
      </c>
      <c r="W16">
        <v>0</v>
      </c>
      <c r="X16" t="s">
        <v>83</v>
      </c>
      <c r="Y16" t="s">
        <v>864</v>
      </c>
    </row>
    <row r="17" spans="1:25" s="6" customFormat="1" x14ac:dyDescent="0.2">
      <c r="A17" s="6" t="s">
        <v>1051</v>
      </c>
      <c r="B17" s="6" t="s">
        <v>1052</v>
      </c>
      <c r="C17" s="6" t="s">
        <v>48</v>
      </c>
      <c r="D17" s="6" t="s">
        <v>1053</v>
      </c>
      <c r="E17" s="6" t="s">
        <v>1054</v>
      </c>
      <c r="F17" s="6" t="s">
        <v>1055</v>
      </c>
      <c r="G17" s="27">
        <v>40935</v>
      </c>
      <c r="H17" s="27">
        <v>40914</v>
      </c>
      <c r="I17" s="6" t="s">
        <v>31</v>
      </c>
      <c r="J17" s="6" t="s">
        <v>1056</v>
      </c>
      <c r="K17" s="6" t="s">
        <v>107</v>
      </c>
      <c r="L17" s="5">
        <v>48</v>
      </c>
      <c r="M17" s="6">
        <v>10</v>
      </c>
      <c r="N17" s="5">
        <v>480</v>
      </c>
      <c r="O17" s="6" t="s">
        <v>1057</v>
      </c>
      <c r="P17" s="6" t="s">
        <v>1058</v>
      </c>
      <c r="Q17" s="6" t="s">
        <v>97</v>
      </c>
      <c r="R17" s="6" t="s">
        <v>98</v>
      </c>
      <c r="S17" s="5">
        <v>15.45</v>
      </c>
      <c r="T17" s="17">
        <v>10</v>
      </c>
      <c r="U17" s="5">
        <v>154.5</v>
      </c>
      <c r="V17" s="6" t="s">
        <v>35</v>
      </c>
      <c r="W17" s="6">
        <v>-1</v>
      </c>
      <c r="X17" s="6" t="s">
        <v>99</v>
      </c>
      <c r="Y17" s="6" t="s">
        <v>864</v>
      </c>
    </row>
    <row r="18" spans="1:25" s="6" customFormat="1" x14ac:dyDescent="0.2">
      <c r="A18" s="6" t="s">
        <v>856</v>
      </c>
      <c r="B18" s="6" t="s">
        <v>857</v>
      </c>
      <c r="C18" s="6" t="s">
        <v>840</v>
      </c>
      <c r="D18" s="6" t="s">
        <v>858</v>
      </c>
      <c r="E18" s="6" t="s">
        <v>859</v>
      </c>
      <c r="F18" s="6" t="s">
        <v>860</v>
      </c>
      <c r="G18" s="27">
        <v>40935</v>
      </c>
      <c r="H18" s="27">
        <v>40910</v>
      </c>
      <c r="I18" s="6" t="s">
        <v>52</v>
      </c>
      <c r="J18" s="6" t="s">
        <v>846</v>
      </c>
      <c r="K18" s="6" t="s">
        <v>847</v>
      </c>
      <c r="L18" s="5">
        <v>50</v>
      </c>
      <c r="M18" s="6">
        <v>1</v>
      </c>
      <c r="N18" s="5">
        <v>50</v>
      </c>
      <c r="O18" s="6" t="s">
        <v>862</v>
      </c>
      <c r="S18" s="5">
        <v>29</v>
      </c>
      <c r="T18" s="17">
        <v>1</v>
      </c>
      <c r="U18" s="5">
        <f>T18*S18</f>
        <v>29</v>
      </c>
      <c r="V18" s="6" t="s">
        <v>35</v>
      </c>
      <c r="W18" s="6">
        <v>0</v>
      </c>
      <c r="X18" s="6" t="s">
        <v>99</v>
      </c>
      <c r="Y18" s="6" t="s">
        <v>864</v>
      </c>
    </row>
    <row r="19" spans="1:25" s="6" customFormat="1" x14ac:dyDescent="0.2">
      <c r="A19" s="6" t="s">
        <v>856</v>
      </c>
      <c r="B19" s="6" t="s">
        <v>857</v>
      </c>
      <c r="C19" s="6" t="s">
        <v>840</v>
      </c>
      <c r="D19" s="6" t="s">
        <v>858</v>
      </c>
      <c r="E19" s="6" t="s">
        <v>859</v>
      </c>
      <c r="F19" s="6" t="s">
        <v>860</v>
      </c>
      <c r="G19" s="27">
        <v>40935</v>
      </c>
      <c r="H19" s="27">
        <v>40910</v>
      </c>
      <c r="I19" s="6" t="s">
        <v>61</v>
      </c>
      <c r="J19" s="6" t="s">
        <v>190</v>
      </c>
      <c r="K19" s="6" t="s">
        <v>191</v>
      </c>
      <c r="L19" s="5">
        <v>10</v>
      </c>
      <c r="M19" s="6">
        <v>1</v>
      </c>
      <c r="N19" s="5">
        <v>10</v>
      </c>
      <c r="O19" s="6" t="s">
        <v>862</v>
      </c>
      <c r="S19" s="5">
        <v>10</v>
      </c>
      <c r="T19" s="17">
        <v>1</v>
      </c>
      <c r="U19" s="5">
        <v>10</v>
      </c>
      <c r="V19" s="6" t="s">
        <v>35</v>
      </c>
      <c r="W19" s="6">
        <v>0</v>
      </c>
      <c r="X19" s="6" t="s">
        <v>99</v>
      </c>
      <c r="Y19" s="6" t="s">
        <v>864</v>
      </c>
    </row>
    <row r="20" spans="1:25" s="6" customFormat="1" x14ac:dyDescent="0.2">
      <c r="A20" s="6" t="s">
        <v>1051</v>
      </c>
      <c r="B20" s="6" t="s">
        <v>1052</v>
      </c>
      <c r="C20" s="6" t="s">
        <v>48</v>
      </c>
      <c r="D20" s="6" t="s">
        <v>1053</v>
      </c>
      <c r="E20" s="6" t="s">
        <v>1054</v>
      </c>
      <c r="F20" s="6" t="s">
        <v>1055</v>
      </c>
      <c r="G20" s="27">
        <v>40935</v>
      </c>
      <c r="H20" s="27">
        <v>40914</v>
      </c>
      <c r="I20" s="6" t="s">
        <v>52</v>
      </c>
      <c r="J20" s="6" t="s">
        <v>190</v>
      </c>
      <c r="K20" s="6" t="s">
        <v>191</v>
      </c>
      <c r="L20" s="5">
        <v>10</v>
      </c>
      <c r="M20" s="6">
        <v>1</v>
      </c>
      <c r="N20" s="5">
        <v>10</v>
      </c>
      <c r="O20" s="6" t="s">
        <v>1057</v>
      </c>
      <c r="S20" s="5">
        <v>10</v>
      </c>
      <c r="T20" s="17">
        <v>1</v>
      </c>
      <c r="U20" s="5">
        <v>10</v>
      </c>
      <c r="V20" s="6" t="s">
        <v>35</v>
      </c>
      <c r="W20" s="6">
        <v>0</v>
      </c>
      <c r="X20" s="6" t="s">
        <v>99</v>
      </c>
      <c r="Y20" s="6" t="s">
        <v>864</v>
      </c>
    </row>
    <row r="21" spans="1:25" s="6" customFormat="1" x14ac:dyDescent="0.2">
      <c r="A21" s="6" t="s">
        <v>856</v>
      </c>
      <c r="B21" s="6" t="s">
        <v>857</v>
      </c>
      <c r="C21" s="6" t="s">
        <v>840</v>
      </c>
      <c r="D21" s="6" t="s">
        <v>858</v>
      </c>
      <c r="E21" s="6" t="s">
        <v>859</v>
      </c>
      <c r="F21" s="6" t="s">
        <v>860</v>
      </c>
      <c r="G21" s="27">
        <v>40935</v>
      </c>
      <c r="H21" s="27">
        <v>40910</v>
      </c>
      <c r="I21" s="6" t="s">
        <v>31</v>
      </c>
      <c r="J21" s="6" t="s">
        <v>861</v>
      </c>
      <c r="K21" s="6" t="s">
        <v>176</v>
      </c>
      <c r="L21" s="5">
        <v>41.4</v>
      </c>
      <c r="M21" s="6">
        <v>5</v>
      </c>
      <c r="N21" s="5">
        <v>207</v>
      </c>
      <c r="O21" s="6" t="s">
        <v>862</v>
      </c>
      <c r="P21" s="6" t="s">
        <v>863</v>
      </c>
      <c r="Q21" s="6" t="s">
        <v>97</v>
      </c>
      <c r="R21" s="6" t="s">
        <v>98</v>
      </c>
      <c r="S21" s="5">
        <v>13.34</v>
      </c>
      <c r="T21" s="17">
        <v>5</v>
      </c>
      <c r="U21" s="5">
        <v>66.7</v>
      </c>
      <c r="V21" s="6" t="s">
        <v>35</v>
      </c>
      <c r="W21" s="6">
        <v>-1</v>
      </c>
      <c r="X21" s="6" t="s">
        <v>99</v>
      </c>
      <c r="Y21" s="6" t="s">
        <v>864</v>
      </c>
    </row>
    <row r="22" spans="1:25" x14ac:dyDescent="0.2">
      <c r="A22" t="s">
        <v>878</v>
      </c>
      <c r="B22" t="s">
        <v>323</v>
      </c>
      <c r="C22" t="s">
        <v>27</v>
      </c>
      <c r="D22" t="s">
        <v>879</v>
      </c>
      <c r="E22" t="s">
        <v>989</v>
      </c>
      <c r="F22" t="s">
        <v>990</v>
      </c>
      <c r="G22" s="1">
        <v>40914</v>
      </c>
      <c r="H22" s="1">
        <v>40721</v>
      </c>
      <c r="I22" t="s">
        <v>31</v>
      </c>
      <c r="J22" t="s">
        <v>889</v>
      </c>
      <c r="K22" t="s">
        <v>890</v>
      </c>
      <c r="L22" s="5">
        <v>7.88</v>
      </c>
      <c r="M22" s="6">
        <v>4000</v>
      </c>
      <c r="N22" s="22">
        <v>31520</v>
      </c>
      <c r="O22" t="s">
        <v>880</v>
      </c>
      <c r="P22" t="s">
        <v>881</v>
      </c>
      <c r="Q22" t="s">
        <v>882</v>
      </c>
      <c r="R22" t="s">
        <v>883</v>
      </c>
      <c r="S22" s="4">
        <v>7.32</v>
      </c>
      <c r="T22" s="14">
        <v>4000</v>
      </c>
      <c r="U22" s="22">
        <v>29280</v>
      </c>
      <c r="V22" t="s">
        <v>224</v>
      </c>
      <c r="W22">
        <v>-1</v>
      </c>
      <c r="X22" t="s">
        <v>36</v>
      </c>
      <c r="Y22" t="s">
        <v>991</v>
      </c>
    </row>
    <row r="23" spans="1:25" x14ac:dyDescent="0.2">
      <c r="A23" t="s">
        <v>878</v>
      </c>
      <c r="B23" t="s">
        <v>323</v>
      </c>
      <c r="C23" t="s">
        <v>27</v>
      </c>
      <c r="D23" t="s">
        <v>879</v>
      </c>
      <c r="E23" t="s">
        <v>992</v>
      </c>
      <c r="F23" t="s">
        <v>993</v>
      </c>
      <c r="G23" s="1">
        <v>40925</v>
      </c>
      <c r="H23" s="1">
        <v>40721</v>
      </c>
      <c r="I23" t="s">
        <v>31</v>
      </c>
      <c r="J23" t="s">
        <v>889</v>
      </c>
      <c r="K23" t="s">
        <v>890</v>
      </c>
      <c r="L23" s="5">
        <v>7.88</v>
      </c>
      <c r="M23" s="6">
        <v>10000</v>
      </c>
      <c r="N23" s="22">
        <v>78800</v>
      </c>
      <c r="O23" t="s">
        <v>916</v>
      </c>
      <c r="S23" s="4">
        <v>7.32</v>
      </c>
      <c r="T23" s="14">
        <v>10000</v>
      </c>
      <c r="U23" s="22">
        <f>T23*S23</f>
        <v>73200</v>
      </c>
      <c r="V23" t="s">
        <v>224</v>
      </c>
      <c r="W23">
        <v>0</v>
      </c>
      <c r="X23" t="s">
        <v>92</v>
      </c>
      <c r="Y23" t="s">
        <v>991</v>
      </c>
    </row>
    <row r="24" spans="1:25" x14ac:dyDescent="0.2">
      <c r="A24" t="s">
        <v>291</v>
      </c>
      <c r="B24" t="s">
        <v>292</v>
      </c>
      <c r="C24" t="s">
        <v>146</v>
      </c>
      <c r="D24" t="s">
        <v>293</v>
      </c>
      <c r="E24" t="s">
        <v>298</v>
      </c>
      <c r="F24" t="s">
        <v>299</v>
      </c>
      <c r="G24" s="1">
        <v>40921</v>
      </c>
      <c r="H24" s="1">
        <v>40877</v>
      </c>
      <c r="I24" t="s">
        <v>31</v>
      </c>
      <c r="J24" t="s">
        <v>300</v>
      </c>
      <c r="K24" t="s">
        <v>301</v>
      </c>
      <c r="L24" s="5">
        <v>99.51</v>
      </c>
      <c r="M24" s="6">
        <v>2</v>
      </c>
      <c r="N24" s="22">
        <v>199.02</v>
      </c>
      <c r="O24" t="s">
        <v>302</v>
      </c>
      <c r="P24" t="s">
        <v>303</v>
      </c>
      <c r="Q24" t="s">
        <v>77</v>
      </c>
      <c r="R24" t="s">
        <v>78</v>
      </c>
      <c r="S24" s="4">
        <v>40.07</v>
      </c>
      <c r="T24" s="14">
        <v>2</v>
      </c>
      <c r="U24" s="22">
        <v>80.14</v>
      </c>
      <c r="V24" t="s">
        <v>35</v>
      </c>
      <c r="W24">
        <v>-1</v>
      </c>
      <c r="X24" t="s">
        <v>83</v>
      </c>
      <c r="Y24" t="s">
        <v>37</v>
      </c>
    </row>
    <row r="25" spans="1:25" x14ac:dyDescent="0.2">
      <c r="A25" t="s">
        <v>291</v>
      </c>
      <c r="B25" t="s">
        <v>292</v>
      </c>
      <c r="C25" t="s">
        <v>146</v>
      </c>
      <c r="D25" t="s">
        <v>293</v>
      </c>
      <c r="E25" t="s">
        <v>298</v>
      </c>
      <c r="F25" t="s">
        <v>299</v>
      </c>
      <c r="G25" s="1">
        <v>40921</v>
      </c>
      <c r="H25" s="1">
        <v>40877</v>
      </c>
      <c r="I25" t="s">
        <v>52</v>
      </c>
      <c r="J25" t="s">
        <v>300</v>
      </c>
      <c r="K25" t="s">
        <v>301</v>
      </c>
      <c r="L25" s="5">
        <v>99.51</v>
      </c>
      <c r="M25" s="6">
        <v>2</v>
      </c>
      <c r="N25" s="22">
        <v>199.02</v>
      </c>
      <c r="O25" t="s">
        <v>304</v>
      </c>
      <c r="P25" t="s">
        <v>305</v>
      </c>
      <c r="Q25" t="s">
        <v>77</v>
      </c>
      <c r="R25" t="s">
        <v>78</v>
      </c>
      <c r="S25" s="4">
        <v>40.07</v>
      </c>
      <c r="T25" s="14">
        <v>2</v>
      </c>
      <c r="U25" s="22">
        <v>80.14</v>
      </c>
      <c r="V25" t="s">
        <v>35</v>
      </c>
      <c r="W25">
        <v>-1</v>
      </c>
      <c r="X25" t="s">
        <v>83</v>
      </c>
      <c r="Y25" t="s">
        <v>37</v>
      </c>
    </row>
    <row r="26" spans="1:25" x14ac:dyDescent="0.2">
      <c r="A26" t="s">
        <v>1086</v>
      </c>
      <c r="B26" t="s">
        <v>1087</v>
      </c>
      <c r="C26" t="s">
        <v>48</v>
      </c>
      <c r="D26" t="s">
        <v>1088</v>
      </c>
      <c r="E26" t="s">
        <v>1089</v>
      </c>
      <c r="F26" t="s">
        <v>1090</v>
      </c>
      <c r="G26" s="1">
        <v>40925</v>
      </c>
      <c r="H26" s="1">
        <v>40856</v>
      </c>
      <c r="I26" t="s">
        <v>52</v>
      </c>
      <c r="J26" t="s">
        <v>1094</v>
      </c>
      <c r="K26" t="s">
        <v>107</v>
      </c>
      <c r="L26" s="5">
        <v>129.96</v>
      </c>
      <c r="M26" s="6">
        <v>2</v>
      </c>
      <c r="N26" s="22">
        <v>259.92</v>
      </c>
      <c r="O26" t="s">
        <v>1092</v>
      </c>
      <c r="P26" t="s">
        <v>1093</v>
      </c>
      <c r="Q26" t="s">
        <v>119</v>
      </c>
      <c r="R26" t="s">
        <v>120</v>
      </c>
      <c r="S26" s="4">
        <v>40.44</v>
      </c>
      <c r="T26" s="14">
        <v>2</v>
      </c>
      <c r="U26" s="22">
        <v>80.88</v>
      </c>
      <c r="V26" t="s">
        <v>35</v>
      </c>
      <c r="W26">
        <v>-1</v>
      </c>
      <c r="X26" t="s">
        <v>92</v>
      </c>
      <c r="Y26" t="s">
        <v>37</v>
      </c>
    </row>
    <row r="27" spans="1:25" x14ac:dyDescent="0.2">
      <c r="A27" t="s">
        <v>1086</v>
      </c>
      <c r="B27" t="s">
        <v>1087</v>
      </c>
      <c r="C27" t="s">
        <v>48</v>
      </c>
      <c r="D27" t="s">
        <v>1088</v>
      </c>
      <c r="E27" t="s">
        <v>1089</v>
      </c>
      <c r="F27" t="s">
        <v>1090</v>
      </c>
      <c r="G27" s="1">
        <v>40925</v>
      </c>
      <c r="H27" s="1">
        <v>40856</v>
      </c>
      <c r="I27" t="s">
        <v>31</v>
      </c>
      <c r="J27" t="s">
        <v>1091</v>
      </c>
      <c r="K27" t="s">
        <v>107</v>
      </c>
      <c r="L27" s="5">
        <v>92.5</v>
      </c>
      <c r="M27" s="6">
        <v>2</v>
      </c>
      <c r="N27" s="22">
        <v>185</v>
      </c>
      <c r="O27" t="s">
        <v>1092</v>
      </c>
      <c r="P27" t="s">
        <v>1093</v>
      </c>
      <c r="Q27" t="s">
        <v>77</v>
      </c>
      <c r="R27" t="s">
        <v>78</v>
      </c>
      <c r="S27" s="4">
        <v>28.78</v>
      </c>
      <c r="T27" s="14">
        <v>2</v>
      </c>
      <c r="U27" s="22">
        <v>57.56</v>
      </c>
      <c r="V27" t="s">
        <v>35</v>
      </c>
      <c r="W27">
        <v>-1</v>
      </c>
      <c r="X27" t="s">
        <v>92</v>
      </c>
      <c r="Y27" t="s">
        <v>37</v>
      </c>
    </row>
    <row r="28" spans="1:25" x14ac:dyDescent="0.2">
      <c r="A28" t="s">
        <v>291</v>
      </c>
      <c r="B28" t="s">
        <v>292</v>
      </c>
      <c r="C28" t="s">
        <v>146</v>
      </c>
      <c r="D28" t="s">
        <v>293</v>
      </c>
      <c r="E28" t="s">
        <v>294</v>
      </c>
      <c r="F28" t="s">
        <v>295</v>
      </c>
      <c r="G28" s="1">
        <v>40914</v>
      </c>
      <c r="H28" s="1">
        <v>40882</v>
      </c>
      <c r="I28" t="s">
        <v>31</v>
      </c>
      <c r="J28" t="s">
        <v>296</v>
      </c>
      <c r="K28" t="s">
        <v>107</v>
      </c>
      <c r="L28" s="5">
        <v>100.43</v>
      </c>
      <c r="M28" s="6">
        <v>2</v>
      </c>
      <c r="N28" s="22">
        <v>200.86</v>
      </c>
      <c r="O28" t="s">
        <v>297</v>
      </c>
      <c r="S28" s="4">
        <v>39.049999999999997</v>
      </c>
      <c r="T28" s="14">
        <v>2</v>
      </c>
      <c r="U28" s="22">
        <f>T28*S28</f>
        <v>78.099999999999994</v>
      </c>
      <c r="V28" t="s">
        <v>35</v>
      </c>
      <c r="W28">
        <v>0</v>
      </c>
      <c r="X28" t="s">
        <v>36</v>
      </c>
      <c r="Y28" t="s">
        <v>37</v>
      </c>
    </row>
    <row r="29" spans="1:25" x14ac:dyDescent="0.2">
      <c r="A29" t="s">
        <v>956</v>
      </c>
      <c r="B29" t="s">
        <v>957</v>
      </c>
      <c r="C29" t="s">
        <v>146</v>
      </c>
      <c r="D29" t="s">
        <v>958</v>
      </c>
      <c r="E29" t="s">
        <v>959</v>
      </c>
      <c r="F29" t="s">
        <v>960</v>
      </c>
      <c r="G29" s="1">
        <v>40921</v>
      </c>
      <c r="H29" s="1">
        <v>40871</v>
      </c>
      <c r="I29" t="s">
        <v>31</v>
      </c>
      <c r="J29" t="s">
        <v>961</v>
      </c>
      <c r="K29" t="s">
        <v>962</v>
      </c>
      <c r="L29" s="5">
        <v>164.78</v>
      </c>
      <c r="M29" s="6">
        <v>2</v>
      </c>
      <c r="N29" s="22">
        <v>329.56</v>
      </c>
      <c r="O29" t="s">
        <v>963</v>
      </c>
      <c r="P29" t="s">
        <v>964</v>
      </c>
      <c r="Q29" t="s">
        <v>90</v>
      </c>
      <c r="R29" t="s">
        <v>91</v>
      </c>
      <c r="S29" s="4">
        <v>57.68</v>
      </c>
      <c r="T29" s="14">
        <v>2</v>
      </c>
      <c r="U29" s="22">
        <v>115.36</v>
      </c>
      <c r="V29" t="s">
        <v>35</v>
      </c>
      <c r="W29">
        <v>-1</v>
      </c>
      <c r="X29" t="s">
        <v>83</v>
      </c>
      <c r="Y29" t="s">
        <v>37</v>
      </c>
    </row>
    <row r="30" spans="1:25" x14ac:dyDescent="0.2">
      <c r="A30" t="s">
        <v>306</v>
      </c>
      <c r="B30" t="s">
        <v>307</v>
      </c>
      <c r="C30" t="s">
        <v>127</v>
      </c>
      <c r="D30" t="s">
        <v>308</v>
      </c>
      <c r="E30" t="s">
        <v>314</v>
      </c>
      <c r="F30" t="s">
        <v>315</v>
      </c>
      <c r="G30" s="1">
        <v>40935</v>
      </c>
      <c r="H30" s="1">
        <v>40911</v>
      </c>
      <c r="I30" t="s">
        <v>31</v>
      </c>
      <c r="J30" t="s">
        <v>316</v>
      </c>
      <c r="K30" t="s">
        <v>107</v>
      </c>
      <c r="L30" s="5">
        <v>78.569999999999993</v>
      </c>
      <c r="M30" s="6">
        <v>4</v>
      </c>
      <c r="N30" s="22">
        <v>314.27999999999997</v>
      </c>
      <c r="O30" t="s">
        <v>317</v>
      </c>
      <c r="P30" t="s">
        <v>318</v>
      </c>
      <c r="Q30" t="s">
        <v>97</v>
      </c>
      <c r="R30" t="s">
        <v>98</v>
      </c>
      <c r="S30" s="4">
        <v>24.44</v>
      </c>
      <c r="T30" s="14">
        <v>4</v>
      </c>
      <c r="U30" s="22">
        <v>97.76</v>
      </c>
      <c r="V30" t="s">
        <v>35</v>
      </c>
      <c r="W30">
        <v>-1</v>
      </c>
      <c r="X30" t="s">
        <v>99</v>
      </c>
      <c r="Y30" t="s">
        <v>37</v>
      </c>
    </row>
    <row r="31" spans="1:25" x14ac:dyDescent="0.2">
      <c r="A31" t="s">
        <v>1086</v>
      </c>
      <c r="B31" t="s">
        <v>1087</v>
      </c>
      <c r="C31" t="s">
        <v>48</v>
      </c>
      <c r="D31" t="s">
        <v>1088</v>
      </c>
      <c r="E31" t="s">
        <v>1089</v>
      </c>
      <c r="F31" t="s">
        <v>1090</v>
      </c>
      <c r="G31" s="1">
        <v>40925</v>
      </c>
      <c r="H31" s="1">
        <v>40856</v>
      </c>
      <c r="I31" t="s">
        <v>61</v>
      </c>
      <c r="J31" t="s">
        <v>1095</v>
      </c>
      <c r="K31" t="s">
        <v>107</v>
      </c>
      <c r="L31" s="5">
        <v>115.46</v>
      </c>
      <c r="M31" s="6">
        <v>2</v>
      </c>
      <c r="N31" s="22">
        <v>230.92</v>
      </c>
      <c r="O31" t="s">
        <v>1092</v>
      </c>
      <c r="P31" t="s">
        <v>1093</v>
      </c>
      <c r="Q31" t="s">
        <v>57</v>
      </c>
      <c r="R31" t="s">
        <v>58</v>
      </c>
      <c r="S31" s="4">
        <v>35.92</v>
      </c>
      <c r="T31" s="14">
        <v>2</v>
      </c>
      <c r="U31" s="22">
        <v>71.84</v>
      </c>
      <c r="V31" t="s">
        <v>35</v>
      </c>
      <c r="W31">
        <v>-1</v>
      </c>
      <c r="X31" t="s">
        <v>92</v>
      </c>
      <c r="Y31" t="s">
        <v>37</v>
      </c>
    </row>
    <row r="32" spans="1:25" x14ac:dyDescent="0.2">
      <c r="A32" t="s">
        <v>226</v>
      </c>
      <c r="B32" t="s">
        <v>227</v>
      </c>
      <c r="C32" t="s">
        <v>228</v>
      </c>
      <c r="D32" t="s">
        <v>229</v>
      </c>
      <c r="E32" t="s">
        <v>230</v>
      </c>
      <c r="F32" t="s">
        <v>231</v>
      </c>
      <c r="G32" s="1">
        <v>40921</v>
      </c>
      <c r="H32" s="1">
        <v>40862</v>
      </c>
      <c r="I32" t="s">
        <v>31</v>
      </c>
      <c r="J32" t="s">
        <v>232</v>
      </c>
      <c r="K32" t="s">
        <v>233</v>
      </c>
      <c r="L32" s="5">
        <v>10.11</v>
      </c>
      <c r="M32" s="6">
        <v>5</v>
      </c>
      <c r="N32" s="22">
        <v>50.55</v>
      </c>
      <c r="O32" t="s">
        <v>234</v>
      </c>
      <c r="P32" t="s">
        <v>235</v>
      </c>
      <c r="Q32" t="s">
        <v>90</v>
      </c>
      <c r="R32" t="s">
        <v>91</v>
      </c>
      <c r="S32" s="4">
        <v>3.93</v>
      </c>
      <c r="T32" s="14">
        <v>5</v>
      </c>
      <c r="U32" s="22">
        <v>19.649999999999999</v>
      </c>
      <c r="V32" t="s">
        <v>35</v>
      </c>
      <c r="W32">
        <v>-1</v>
      </c>
      <c r="X32" t="s">
        <v>83</v>
      </c>
      <c r="Y32" t="s">
        <v>37</v>
      </c>
    </row>
    <row r="33" spans="1:25" x14ac:dyDescent="0.2">
      <c r="A33" t="s">
        <v>169</v>
      </c>
      <c r="B33" t="s">
        <v>170</v>
      </c>
      <c r="C33" t="s">
        <v>171</v>
      </c>
      <c r="D33" t="s">
        <v>172</v>
      </c>
      <c r="E33" t="s">
        <v>173</v>
      </c>
      <c r="F33" t="s">
        <v>174</v>
      </c>
      <c r="G33" s="1">
        <v>40921</v>
      </c>
      <c r="H33" s="1">
        <v>40891</v>
      </c>
      <c r="I33" t="s">
        <v>74</v>
      </c>
      <c r="J33" t="s">
        <v>190</v>
      </c>
      <c r="K33" t="s">
        <v>191</v>
      </c>
      <c r="L33" s="5">
        <v>40</v>
      </c>
      <c r="M33" s="6">
        <v>1</v>
      </c>
      <c r="N33" s="22">
        <v>40</v>
      </c>
      <c r="O33" t="s">
        <v>177</v>
      </c>
      <c r="S33" s="4">
        <v>40</v>
      </c>
      <c r="T33" s="14">
        <v>1</v>
      </c>
      <c r="U33" s="22">
        <v>40</v>
      </c>
      <c r="V33" t="s">
        <v>35</v>
      </c>
      <c r="W33">
        <v>0</v>
      </c>
      <c r="X33" t="s">
        <v>83</v>
      </c>
      <c r="Y33" t="s">
        <v>37</v>
      </c>
    </row>
    <row r="34" spans="1:25" x14ac:dyDescent="0.2">
      <c r="A34" t="s">
        <v>226</v>
      </c>
      <c r="B34" t="s">
        <v>227</v>
      </c>
      <c r="C34" t="s">
        <v>228</v>
      </c>
      <c r="D34" t="s">
        <v>229</v>
      </c>
      <c r="E34" t="s">
        <v>230</v>
      </c>
      <c r="F34" t="s">
        <v>231</v>
      </c>
      <c r="G34" s="1">
        <v>40921</v>
      </c>
      <c r="H34" s="1">
        <v>40862</v>
      </c>
      <c r="I34" t="s">
        <v>52</v>
      </c>
      <c r="J34" t="s">
        <v>190</v>
      </c>
      <c r="K34" t="s">
        <v>191</v>
      </c>
      <c r="L34" s="5">
        <v>8</v>
      </c>
      <c r="M34" s="6">
        <v>1</v>
      </c>
      <c r="N34" s="22">
        <v>8</v>
      </c>
      <c r="O34" t="s">
        <v>234</v>
      </c>
      <c r="S34" s="4">
        <v>8</v>
      </c>
      <c r="T34" s="14">
        <v>1</v>
      </c>
      <c r="U34" s="22">
        <v>8</v>
      </c>
      <c r="V34" t="s">
        <v>35</v>
      </c>
      <c r="W34">
        <v>0</v>
      </c>
      <c r="X34" t="s">
        <v>83</v>
      </c>
      <c r="Y34" t="s">
        <v>37</v>
      </c>
    </row>
    <row r="35" spans="1:25" x14ac:dyDescent="0.2">
      <c r="A35" t="s">
        <v>247</v>
      </c>
      <c r="B35" t="s">
        <v>248</v>
      </c>
      <c r="C35" t="s">
        <v>249</v>
      </c>
      <c r="D35" t="s">
        <v>250</v>
      </c>
      <c r="E35" t="s">
        <v>251</v>
      </c>
      <c r="F35" t="s">
        <v>252</v>
      </c>
      <c r="G35" s="1">
        <v>40921</v>
      </c>
      <c r="H35" s="1">
        <v>40882</v>
      </c>
      <c r="I35" t="s">
        <v>52</v>
      </c>
      <c r="J35" t="s">
        <v>190</v>
      </c>
      <c r="K35" t="s">
        <v>191</v>
      </c>
      <c r="L35" s="5">
        <v>49.5</v>
      </c>
      <c r="M35" s="6">
        <v>1</v>
      </c>
      <c r="N35" s="22">
        <v>49.5</v>
      </c>
      <c r="O35" t="s">
        <v>253</v>
      </c>
      <c r="S35" s="4">
        <v>49.5</v>
      </c>
      <c r="T35" s="14">
        <v>1</v>
      </c>
      <c r="U35" s="22">
        <v>49.5</v>
      </c>
      <c r="V35" t="s">
        <v>35</v>
      </c>
      <c r="W35">
        <v>0</v>
      </c>
      <c r="X35" t="s">
        <v>83</v>
      </c>
      <c r="Y35" t="s">
        <v>37</v>
      </c>
    </row>
    <row r="36" spans="1:25" x14ac:dyDescent="0.2">
      <c r="A36" t="s">
        <v>627</v>
      </c>
      <c r="B36" t="s">
        <v>628</v>
      </c>
      <c r="C36" t="s">
        <v>136</v>
      </c>
      <c r="D36" t="s">
        <v>629</v>
      </c>
      <c r="E36" t="s">
        <v>630</v>
      </c>
      <c r="F36" t="s">
        <v>631</v>
      </c>
      <c r="G36" s="1">
        <v>40921</v>
      </c>
      <c r="H36" s="1">
        <v>40827</v>
      </c>
      <c r="I36" t="s">
        <v>52</v>
      </c>
      <c r="J36" t="s">
        <v>190</v>
      </c>
      <c r="K36" t="s">
        <v>191</v>
      </c>
      <c r="L36" s="5">
        <v>15</v>
      </c>
      <c r="M36" s="6">
        <v>1</v>
      </c>
      <c r="N36" s="22">
        <v>15</v>
      </c>
      <c r="O36" t="s">
        <v>633</v>
      </c>
      <c r="S36" s="4">
        <v>15</v>
      </c>
      <c r="T36" s="14">
        <v>1</v>
      </c>
      <c r="U36" s="22">
        <v>15</v>
      </c>
      <c r="V36" t="s">
        <v>35</v>
      </c>
      <c r="W36">
        <v>0</v>
      </c>
      <c r="X36" t="s">
        <v>83</v>
      </c>
      <c r="Y36" t="s">
        <v>37</v>
      </c>
    </row>
    <row r="37" spans="1:25" x14ac:dyDescent="0.2">
      <c r="A37" t="s">
        <v>627</v>
      </c>
      <c r="B37" t="s">
        <v>628</v>
      </c>
      <c r="C37" t="s">
        <v>136</v>
      </c>
      <c r="D37" t="s">
        <v>629</v>
      </c>
      <c r="E37" t="s">
        <v>630</v>
      </c>
      <c r="F37" t="s">
        <v>631</v>
      </c>
      <c r="G37" s="1">
        <v>40921</v>
      </c>
      <c r="H37" s="1">
        <v>40827</v>
      </c>
      <c r="I37" t="s">
        <v>63</v>
      </c>
      <c r="J37" t="s">
        <v>190</v>
      </c>
      <c r="K37" t="s">
        <v>191</v>
      </c>
      <c r="L37" s="5">
        <v>18</v>
      </c>
      <c r="M37" s="6">
        <v>1</v>
      </c>
      <c r="N37" s="22">
        <v>18</v>
      </c>
      <c r="O37" t="s">
        <v>639</v>
      </c>
      <c r="S37" s="4">
        <v>18</v>
      </c>
      <c r="T37" s="14">
        <v>1</v>
      </c>
      <c r="U37" s="22">
        <v>18</v>
      </c>
      <c r="V37" t="s">
        <v>35</v>
      </c>
      <c r="W37">
        <v>0</v>
      </c>
      <c r="X37" t="s">
        <v>83</v>
      </c>
      <c r="Y37" t="s">
        <v>37</v>
      </c>
    </row>
    <row r="38" spans="1:25" x14ac:dyDescent="0.2">
      <c r="A38" t="s">
        <v>713</v>
      </c>
      <c r="B38" t="s">
        <v>714</v>
      </c>
      <c r="C38" t="s">
        <v>102</v>
      </c>
      <c r="D38" t="s">
        <v>715</v>
      </c>
      <c r="E38" t="s">
        <v>716</v>
      </c>
      <c r="F38" t="s">
        <v>717</v>
      </c>
      <c r="G38" s="1">
        <v>40921</v>
      </c>
      <c r="H38" s="1">
        <v>40891</v>
      </c>
      <c r="I38" t="s">
        <v>52</v>
      </c>
      <c r="J38" t="s">
        <v>190</v>
      </c>
      <c r="K38" t="s">
        <v>191</v>
      </c>
      <c r="L38" s="5">
        <v>21</v>
      </c>
      <c r="M38" s="6">
        <v>1</v>
      </c>
      <c r="N38" s="22">
        <v>21</v>
      </c>
      <c r="O38" t="s">
        <v>719</v>
      </c>
      <c r="S38" s="4">
        <v>21</v>
      </c>
      <c r="T38" s="14">
        <v>1</v>
      </c>
      <c r="U38" s="22">
        <v>21</v>
      </c>
      <c r="V38" t="s">
        <v>35</v>
      </c>
      <c r="W38">
        <v>0</v>
      </c>
      <c r="X38" t="s">
        <v>83</v>
      </c>
      <c r="Y38" t="s">
        <v>37</v>
      </c>
    </row>
    <row r="39" spans="1:25" x14ac:dyDescent="0.2">
      <c r="A39" t="s">
        <v>713</v>
      </c>
      <c r="B39" t="s">
        <v>714</v>
      </c>
      <c r="C39" t="s">
        <v>102</v>
      </c>
      <c r="D39" t="s">
        <v>715</v>
      </c>
      <c r="E39" t="s">
        <v>729</v>
      </c>
      <c r="F39" t="s">
        <v>730</v>
      </c>
      <c r="G39" s="1">
        <v>40914</v>
      </c>
      <c r="H39" s="1">
        <v>40871</v>
      </c>
      <c r="I39" t="s">
        <v>52</v>
      </c>
      <c r="J39" t="s">
        <v>190</v>
      </c>
      <c r="K39" t="s">
        <v>191</v>
      </c>
      <c r="L39" s="5">
        <v>19</v>
      </c>
      <c r="M39" s="6">
        <v>1</v>
      </c>
      <c r="N39" s="22">
        <v>19</v>
      </c>
      <c r="O39" t="s">
        <v>732</v>
      </c>
      <c r="S39" s="4">
        <v>19</v>
      </c>
      <c r="T39" s="14">
        <v>1</v>
      </c>
      <c r="U39" s="22">
        <v>19</v>
      </c>
      <c r="V39" t="s">
        <v>35</v>
      </c>
      <c r="W39">
        <v>0</v>
      </c>
      <c r="X39" t="s">
        <v>36</v>
      </c>
      <c r="Y39" t="s">
        <v>37</v>
      </c>
    </row>
    <row r="40" spans="1:25" x14ac:dyDescent="0.2">
      <c r="A40" t="s">
        <v>734</v>
      </c>
      <c r="B40" t="s">
        <v>735</v>
      </c>
      <c r="C40" t="s">
        <v>216</v>
      </c>
      <c r="D40" t="s">
        <v>736</v>
      </c>
      <c r="E40" t="s">
        <v>737</v>
      </c>
      <c r="F40" t="s">
        <v>738</v>
      </c>
      <c r="G40" s="1">
        <v>40921</v>
      </c>
      <c r="H40" s="1">
        <v>40883</v>
      </c>
      <c r="I40" t="s">
        <v>63</v>
      </c>
      <c r="J40" t="s">
        <v>190</v>
      </c>
      <c r="K40" t="s">
        <v>191</v>
      </c>
      <c r="L40" s="5">
        <v>33</v>
      </c>
      <c r="M40" s="6">
        <v>1</v>
      </c>
      <c r="N40" s="22">
        <v>33</v>
      </c>
      <c r="O40" t="s">
        <v>739</v>
      </c>
      <c r="S40" s="4">
        <v>33</v>
      </c>
      <c r="T40" s="14">
        <v>1</v>
      </c>
      <c r="U40" s="22">
        <v>33</v>
      </c>
      <c r="V40" t="s">
        <v>35</v>
      </c>
      <c r="W40">
        <v>0</v>
      </c>
      <c r="X40" t="s">
        <v>83</v>
      </c>
      <c r="Y40" t="s">
        <v>37</v>
      </c>
    </row>
    <row r="41" spans="1:25" x14ac:dyDescent="0.2">
      <c r="A41" t="s">
        <v>734</v>
      </c>
      <c r="B41" t="s">
        <v>735</v>
      </c>
      <c r="C41" t="s">
        <v>216</v>
      </c>
      <c r="D41" t="s">
        <v>736</v>
      </c>
      <c r="E41" t="s">
        <v>737</v>
      </c>
      <c r="F41" t="s">
        <v>738</v>
      </c>
      <c r="G41" s="1">
        <v>40921</v>
      </c>
      <c r="H41" s="1">
        <v>40883</v>
      </c>
      <c r="I41" t="s">
        <v>68</v>
      </c>
      <c r="J41" t="s">
        <v>190</v>
      </c>
      <c r="K41" t="s">
        <v>191</v>
      </c>
      <c r="L41" s="5">
        <v>33</v>
      </c>
      <c r="M41" s="6">
        <v>1</v>
      </c>
      <c r="N41" s="22">
        <v>33</v>
      </c>
      <c r="O41" t="s">
        <v>743</v>
      </c>
      <c r="S41" s="4">
        <v>33</v>
      </c>
      <c r="T41" s="14">
        <v>1</v>
      </c>
      <c r="U41" s="22">
        <v>33</v>
      </c>
      <c r="V41" t="s">
        <v>35</v>
      </c>
      <c r="W41">
        <v>0</v>
      </c>
      <c r="X41" t="s">
        <v>83</v>
      </c>
      <c r="Y41" t="s">
        <v>37</v>
      </c>
    </row>
    <row r="42" spans="1:25" x14ac:dyDescent="0.2">
      <c r="A42" t="s">
        <v>734</v>
      </c>
      <c r="B42" t="s">
        <v>735</v>
      </c>
      <c r="C42" t="s">
        <v>216</v>
      </c>
      <c r="D42" t="s">
        <v>736</v>
      </c>
      <c r="E42" t="s">
        <v>745</v>
      </c>
      <c r="F42" t="s">
        <v>746</v>
      </c>
      <c r="G42" s="1">
        <v>40935</v>
      </c>
      <c r="H42" s="1">
        <v>40919</v>
      </c>
      <c r="I42" t="s">
        <v>68</v>
      </c>
      <c r="J42" t="s">
        <v>190</v>
      </c>
      <c r="K42" t="s">
        <v>191</v>
      </c>
      <c r="L42" s="5">
        <v>33</v>
      </c>
      <c r="M42" s="6">
        <v>1</v>
      </c>
      <c r="N42" s="22">
        <v>33</v>
      </c>
      <c r="O42" t="s">
        <v>748</v>
      </c>
      <c r="S42" s="4">
        <v>33</v>
      </c>
      <c r="T42" s="14">
        <v>1</v>
      </c>
      <c r="U42" s="22">
        <v>33</v>
      </c>
      <c r="V42" t="s">
        <v>35</v>
      </c>
      <c r="W42">
        <v>0</v>
      </c>
      <c r="X42" t="s">
        <v>99</v>
      </c>
      <c r="Y42" t="s">
        <v>37</v>
      </c>
    </row>
    <row r="43" spans="1:25" x14ac:dyDescent="0.2">
      <c r="A43" t="s">
        <v>754</v>
      </c>
      <c r="B43" t="s">
        <v>755</v>
      </c>
      <c r="C43" t="s">
        <v>48</v>
      </c>
      <c r="D43" t="s">
        <v>756</v>
      </c>
      <c r="E43" t="s">
        <v>757</v>
      </c>
      <c r="F43" t="s">
        <v>758</v>
      </c>
      <c r="G43" s="1">
        <v>40925</v>
      </c>
      <c r="H43" s="1">
        <v>40889</v>
      </c>
      <c r="I43" t="s">
        <v>52</v>
      </c>
      <c r="J43" t="s">
        <v>190</v>
      </c>
      <c r="K43" t="s">
        <v>191</v>
      </c>
      <c r="L43" s="5">
        <v>10</v>
      </c>
      <c r="M43" s="6">
        <v>1</v>
      </c>
      <c r="N43" s="22">
        <v>10</v>
      </c>
      <c r="O43" t="s">
        <v>760</v>
      </c>
      <c r="S43" s="4">
        <v>10</v>
      </c>
      <c r="T43" s="14">
        <v>1</v>
      </c>
      <c r="U43" s="22">
        <v>10</v>
      </c>
      <c r="V43" t="s">
        <v>35</v>
      </c>
      <c r="W43">
        <v>0</v>
      </c>
      <c r="X43" t="s">
        <v>92</v>
      </c>
      <c r="Y43" t="s">
        <v>37</v>
      </c>
    </row>
    <row r="44" spans="1:25" x14ac:dyDescent="0.2">
      <c r="A44" t="s">
        <v>848</v>
      </c>
      <c r="B44" t="s">
        <v>849</v>
      </c>
      <c r="C44" t="s">
        <v>850</v>
      </c>
      <c r="D44" t="s">
        <v>851</v>
      </c>
      <c r="E44" t="s">
        <v>852</v>
      </c>
      <c r="F44" t="s">
        <v>853</v>
      </c>
      <c r="G44" s="1">
        <v>40914</v>
      </c>
      <c r="H44" s="1">
        <v>40886</v>
      </c>
      <c r="I44" t="s">
        <v>52</v>
      </c>
      <c r="J44" t="s">
        <v>190</v>
      </c>
      <c r="K44" t="s">
        <v>191</v>
      </c>
      <c r="L44" s="5">
        <v>22</v>
      </c>
      <c r="M44" s="6">
        <v>1</v>
      </c>
      <c r="N44" s="22">
        <v>22</v>
      </c>
      <c r="O44" t="s">
        <v>854</v>
      </c>
      <c r="S44" s="4">
        <v>22</v>
      </c>
      <c r="T44" s="14">
        <v>1</v>
      </c>
      <c r="U44" s="22">
        <v>22</v>
      </c>
      <c r="V44" t="s">
        <v>35</v>
      </c>
      <c r="W44">
        <v>0</v>
      </c>
      <c r="X44" t="s">
        <v>36</v>
      </c>
      <c r="Y44" t="s">
        <v>37</v>
      </c>
    </row>
    <row r="45" spans="1:25" x14ac:dyDescent="0.2">
      <c r="A45" t="s">
        <v>956</v>
      </c>
      <c r="B45" t="s">
        <v>957</v>
      </c>
      <c r="C45" t="s">
        <v>146</v>
      </c>
      <c r="D45" t="s">
        <v>958</v>
      </c>
      <c r="E45" t="s">
        <v>959</v>
      </c>
      <c r="F45" t="s">
        <v>960</v>
      </c>
      <c r="G45" s="1">
        <v>40921</v>
      </c>
      <c r="H45" s="1">
        <v>40871</v>
      </c>
      <c r="I45" t="s">
        <v>52</v>
      </c>
      <c r="J45" t="s">
        <v>190</v>
      </c>
      <c r="K45" t="s">
        <v>191</v>
      </c>
      <c r="L45" s="5">
        <v>34</v>
      </c>
      <c r="M45" s="6">
        <v>1</v>
      </c>
      <c r="N45" s="22">
        <v>34</v>
      </c>
      <c r="O45" t="s">
        <v>963</v>
      </c>
      <c r="S45" s="4">
        <v>34</v>
      </c>
      <c r="T45" s="14">
        <v>1</v>
      </c>
      <c r="U45" s="22">
        <v>34</v>
      </c>
      <c r="V45" t="s">
        <v>35</v>
      </c>
      <c r="W45">
        <v>0</v>
      </c>
      <c r="X45" t="s">
        <v>83</v>
      </c>
      <c r="Y45" t="s">
        <v>37</v>
      </c>
    </row>
    <row r="46" spans="1:25" x14ac:dyDescent="0.2">
      <c r="A46" t="s">
        <v>980</v>
      </c>
      <c r="B46" t="s">
        <v>981</v>
      </c>
      <c r="C46" t="s">
        <v>982</v>
      </c>
      <c r="D46" t="s">
        <v>983</v>
      </c>
      <c r="E46" t="s">
        <v>984</v>
      </c>
      <c r="F46" t="s">
        <v>985</v>
      </c>
      <c r="G46" s="1">
        <v>40935</v>
      </c>
      <c r="H46" s="1">
        <v>40862</v>
      </c>
      <c r="I46" t="s">
        <v>52</v>
      </c>
      <c r="J46" t="s">
        <v>190</v>
      </c>
      <c r="K46" t="s">
        <v>191</v>
      </c>
      <c r="L46" s="5">
        <v>20</v>
      </c>
      <c r="M46" s="6">
        <v>1</v>
      </c>
      <c r="N46" s="22">
        <v>20</v>
      </c>
      <c r="O46" t="s">
        <v>987</v>
      </c>
      <c r="S46" s="4">
        <v>20</v>
      </c>
      <c r="T46" s="14">
        <v>1</v>
      </c>
      <c r="U46" s="22">
        <v>20</v>
      </c>
      <c r="V46" t="s">
        <v>35</v>
      </c>
      <c r="W46">
        <v>0</v>
      </c>
      <c r="X46" t="s">
        <v>99</v>
      </c>
      <c r="Y46" t="s">
        <v>37</v>
      </c>
    </row>
    <row r="47" spans="1:25" x14ac:dyDescent="0.2">
      <c r="A47" t="s">
        <v>994</v>
      </c>
      <c r="B47" t="s">
        <v>995</v>
      </c>
      <c r="C47" t="s">
        <v>48</v>
      </c>
      <c r="D47" t="s">
        <v>996</v>
      </c>
      <c r="E47" t="s">
        <v>997</v>
      </c>
      <c r="F47" t="s">
        <v>998</v>
      </c>
      <c r="G47" s="1">
        <v>40921</v>
      </c>
      <c r="H47" s="1">
        <v>40891</v>
      </c>
      <c r="I47" t="s">
        <v>52</v>
      </c>
      <c r="J47" t="s">
        <v>190</v>
      </c>
      <c r="K47" t="s">
        <v>191</v>
      </c>
      <c r="L47" s="5">
        <v>10</v>
      </c>
      <c r="M47" s="6">
        <v>1</v>
      </c>
      <c r="N47" s="22">
        <v>10</v>
      </c>
      <c r="O47" t="s">
        <v>1000</v>
      </c>
      <c r="S47" s="4">
        <v>10</v>
      </c>
      <c r="T47" s="14">
        <v>1</v>
      </c>
      <c r="U47" s="22">
        <v>10</v>
      </c>
      <c r="V47" t="s">
        <v>35</v>
      </c>
      <c r="W47">
        <v>0</v>
      </c>
      <c r="X47" t="s">
        <v>83</v>
      </c>
      <c r="Y47" t="s">
        <v>37</v>
      </c>
    </row>
    <row r="48" spans="1:25" x14ac:dyDescent="0.2">
      <c r="A48" t="s">
        <v>1030</v>
      </c>
      <c r="B48" t="s">
        <v>1031</v>
      </c>
      <c r="C48" t="s">
        <v>48</v>
      </c>
      <c r="D48" t="s">
        <v>1032</v>
      </c>
      <c r="E48" t="s">
        <v>1033</v>
      </c>
      <c r="F48" t="s">
        <v>1034</v>
      </c>
      <c r="G48" s="1">
        <v>40921</v>
      </c>
      <c r="H48" s="1">
        <v>40893</v>
      </c>
      <c r="I48" t="s">
        <v>52</v>
      </c>
      <c r="J48" t="s">
        <v>190</v>
      </c>
      <c r="K48" t="s">
        <v>191</v>
      </c>
      <c r="L48" s="5">
        <v>10</v>
      </c>
      <c r="M48" s="6">
        <v>1</v>
      </c>
      <c r="N48" s="22">
        <v>10</v>
      </c>
      <c r="O48" t="s">
        <v>1035</v>
      </c>
      <c r="S48" s="4">
        <v>10</v>
      </c>
      <c r="T48" s="14">
        <v>1</v>
      </c>
      <c r="U48" s="22">
        <v>10</v>
      </c>
      <c r="V48" t="s">
        <v>35</v>
      </c>
      <c r="W48">
        <v>0</v>
      </c>
      <c r="X48" t="s">
        <v>83</v>
      </c>
      <c r="Y48" t="s">
        <v>37</v>
      </c>
    </row>
    <row r="49" spans="1:25" x14ac:dyDescent="0.2">
      <c r="A49" t="s">
        <v>1030</v>
      </c>
      <c r="B49" t="s">
        <v>1031</v>
      </c>
      <c r="C49" t="s">
        <v>48</v>
      </c>
      <c r="D49" t="s">
        <v>1032</v>
      </c>
      <c r="E49" t="s">
        <v>1033</v>
      </c>
      <c r="F49" t="s">
        <v>1034</v>
      </c>
      <c r="G49" s="1">
        <v>40921</v>
      </c>
      <c r="H49" s="1">
        <v>40893</v>
      </c>
      <c r="I49" t="s">
        <v>63</v>
      </c>
      <c r="J49" t="s">
        <v>190</v>
      </c>
      <c r="K49" t="s">
        <v>191</v>
      </c>
      <c r="L49" s="5">
        <v>10</v>
      </c>
      <c r="M49" s="6">
        <v>1</v>
      </c>
      <c r="N49" s="22">
        <v>10</v>
      </c>
      <c r="O49" t="s">
        <v>1036</v>
      </c>
      <c r="S49" s="4">
        <v>10</v>
      </c>
      <c r="T49" s="14">
        <v>1</v>
      </c>
      <c r="U49" s="22">
        <v>10</v>
      </c>
      <c r="V49" t="s">
        <v>35</v>
      </c>
      <c r="W49">
        <v>0</v>
      </c>
      <c r="X49" t="s">
        <v>83</v>
      </c>
      <c r="Y49" t="s">
        <v>37</v>
      </c>
    </row>
    <row r="50" spans="1:25" x14ac:dyDescent="0.2">
      <c r="A50" t="s">
        <v>1059</v>
      </c>
      <c r="B50" t="s">
        <v>1060</v>
      </c>
      <c r="C50" t="s">
        <v>257</v>
      </c>
      <c r="D50" t="s">
        <v>1061</v>
      </c>
      <c r="E50" t="s">
        <v>1062</v>
      </c>
      <c r="F50" t="s">
        <v>1063</v>
      </c>
      <c r="G50" s="1">
        <v>40935</v>
      </c>
      <c r="H50" s="1">
        <v>40931</v>
      </c>
      <c r="I50" t="s">
        <v>61</v>
      </c>
      <c r="J50" t="s">
        <v>190</v>
      </c>
      <c r="K50" t="s">
        <v>191</v>
      </c>
      <c r="L50" s="5">
        <v>10</v>
      </c>
      <c r="M50" s="6">
        <v>1</v>
      </c>
      <c r="N50" s="22">
        <v>10</v>
      </c>
      <c r="O50" t="s">
        <v>1065</v>
      </c>
      <c r="S50" s="4">
        <v>10</v>
      </c>
      <c r="T50" s="14">
        <v>1</v>
      </c>
      <c r="U50" s="22">
        <v>10</v>
      </c>
      <c r="V50" t="s">
        <v>35</v>
      </c>
      <c r="W50">
        <v>0</v>
      </c>
      <c r="X50" t="s">
        <v>99</v>
      </c>
      <c r="Y50" t="s">
        <v>37</v>
      </c>
    </row>
    <row r="51" spans="1:25" x14ac:dyDescent="0.2">
      <c r="A51" t="s">
        <v>1059</v>
      </c>
      <c r="B51" t="s">
        <v>1060</v>
      </c>
      <c r="C51" t="s">
        <v>257</v>
      </c>
      <c r="D51" t="s">
        <v>1061</v>
      </c>
      <c r="E51" t="s">
        <v>1067</v>
      </c>
      <c r="F51" t="s">
        <v>1068</v>
      </c>
      <c r="G51" s="1">
        <v>40939</v>
      </c>
      <c r="H51" s="1">
        <v>40935</v>
      </c>
      <c r="I51" t="s">
        <v>52</v>
      </c>
      <c r="J51" t="s">
        <v>190</v>
      </c>
      <c r="K51" t="s">
        <v>191</v>
      </c>
      <c r="L51" s="5">
        <v>10</v>
      </c>
      <c r="M51" s="6">
        <v>1</v>
      </c>
      <c r="N51" s="22">
        <v>10</v>
      </c>
      <c r="O51" t="s">
        <v>1071</v>
      </c>
      <c r="S51" s="4">
        <v>10</v>
      </c>
      <c r="T51" s="14">
        <v>1</v>
      </c>
      <c r="U51" s="22">
        <v>10</v>
      </c>
      <c r="V51" t="s">
        <v>35</v>
      </c>
      <c r="W51">
        <v>0</v>
      </c>
      <c r="X51" t="s">
        <v>290</v>
      </c>
      <c r="Y51" t="s">
        <v>37</v>
      </c>
    </row>
    <row r="52" spans="1:25" x14ac:dyDescent="0.2">
      <c r="A52" t="s">
        <v>884</v>
      </c>
      <c r="B52" t="s">
        <v>885</v>
      </c>
      <c r="C52" t="s">
        <v>228</v>
      </c>
      <c r="D52" t="s">
        <v>886</v>
      </c>
      <c r="E52" t="s">
        <v>1189</v>
      </c>
      <c r="F52" t="s">
        <v>1190</v>
      </c>
      <c r="G52" s="1">
        <v>40925</v>
      </c>
      <c r="H52" s="1">
        <v>40919</v>
      </c>
      <c r="I52" t="s">
        <v>52</v>
      </c>
      <c r="J52" t="s">
        <v>190</v>
      </c>
      <c r="K52" t="s">
        <v>191</v>
      </c>
      <c r="L52" s="5">
        <v>13</v>
      </c>
      <c r="M52" s="6">
        <v>1</v>
      </c>
      <c r="N52" s="22">
        <v>13</v>
      </c>
      <c r="O52" t="s">
        <v>1192</v>
      </c>
      <c r="S52" s="4">
        <v>13</v>
      </c>
      <c r="T52" s="14">
        <v>1</v>
      </c>
      <c r="U52" s="22">
        <v>13</v>
      </c>
      <c r="V52" t="s">
        <v>35</v>
      </c>
      <c r="W52">
        <v>0</v>
      </c>
      <c r="X52" t="s">
        <v>92</v>
      </c>
      <c r="Y52" t="s">
        <v>37</v>
      </c>
    </row>
    <row r="53" spans="1:25" x14ac:dyDescent="0.2">
      <c r="A53" t="s">
        <v>884</v>
      </c>
      <c r="B53" t="s">
        <v>885</v>
      </c>
      <c r="C53" t="s">
        <v>228</v>
      </c>
      <c r="D53" t="s">
        <v>886</v>
      </c>
      <c r="E53" t="s">
        <v>1193</v>
      </c>
      <c r="F53" t="s">
        <v>1194</v>
      </c>
      <c r="G53" s="1">
        <v>40935</v>
      </c>
      <c r="H53" s="1">
        <v>40878</v>
      </c>
      <c r="I53" t="s">
        <v>52</v>
      </c>
      <c r="J53" t="s">
        <v>190</v>
      </c>
      <c r="K53" t="s">
        <v>191</v>
      </c>
      <c r="L53" s="5">
        <v>13</v>
      </c>
      <c r="M53" s="6">
        <v>1</v>
      </c>
      <c r="N53" s="22">
        <v>13</v>
      </c>
      <c r="O53" t="s">
        <v>1196</v>
      </c>
      <c r="S53" s="4">
        <v>13</v>
      </c>
      <c r="T53" s="14">
        <v>1</v>
      </c>
      <c r="U53" s="22">
        <v>13</v>
      </c>
      <c r="V53" t="s">
        <v>35</v>
      </c>
      <c r="W53">
        <v>0</v>
      </c>
      <c r="X53" t="s">
        <v>99</v>
      </c>
      <c r="Y53" t="s">
        <v>37</v>
      </c>
    </row>
    <row r="54" spans="1:25" x14ac:dyDescent="0.2">
      <c r="A54" t="s">
        <v>734</v>
      </c>
      <c r="B54" t="s">
        <v>735</v>
      </c>
      <c r="C54" t="s">
        <v>216</v>
      </c>
      <c r="D54" t="s">
        <v>736</v>
      </c>
      <c r="E54" t="s">
        <v>737</v>
      </c>
      <c r="F54" t="s">
        <v>738</v>
      </c>
      <c r="G54" s="1">
        <v>40921</v>
      </c>
      <c r="H54" s="1">
        <v>40883</v>
      </c>
      <c r="I54" t="s">
        <v>64</v>
      </c>
      <c r="J54" t="s">
        <v>742</v>
      </c>
      <c r="K54" t="s">
        <v>183</v>
      </c>
      <c r="L54" s="5">
        <v>194.3</v>
      </c>
      <c r="M54" s="6">
        <v>4</v>
      </c>
      <c r="N54" s="22">
        <v>777.2</v>
      </c>
      <c r="O54" t="s">
        <v>743</v>
      </c>
      <c r="P54" t="s">
        <v>744</v>
      </c>
      <c r="Q54" t="s">
        <v>179</v>
      </c>
      <c r="R54" t="s">
        <v>180</v>
      </c>
      <c r="S54" s="4">
        <v>125.59</v>
      </c>
      <c r="T54" s="14">
        <v>4</v>
      </c>
      <c r="U54" s="22">
        <v>502.36</v>
      </c>
      <c r="V54" t="s">
        <v>35</v>
      </c>
      <c r="W54">
        <v>-1</v>
      </c>
      <c r="X54" t="s">
        <v>83</v>
      </c>
      <c r="Y54" t="s">
        <v>37</v>
      </c>
    </row>
    <row r="55" spans="1:25" x14ac:dyDescent="0.2">
      <c r="A55" t="s">
        <v>169</v>
      </c>
      <c r="B55" t="s">
        <v>170</v>
      </c>
      <c r="C55" t="s">
        <v>171</v>
      </c>
      <c r="D55" t="s">
        <v>172</v>
      </c>
      <c r="E55" t="s">
        <v>173</v>
      </c>
      <c r="F55" t="s">
        <v>174</v>
      </c>
      <c r="G55" s="1">
        <v>40921</v>
      </c>
      <c r="H55" s="1">
        <v>40891</v>
      </c>
      <c r="I55" t="s">
        <v>52</v>
      </c>
      <c r="J55" t="s">
        <v>181</v>
      </c>
      <c r="K55" t="s">
        <v>176</v>
      </c>
      <c r="L55" s="5">
        <v>36</v>
      </c>
      <c r="M55" s="6">
        <v>1</v>
      </c>
      <c r="N55" s="22">
        <v>36</v>
      </c>
      <c r="O55" t="s">
        <v>177</v>
      </c>
      <c r="S55" s="4">
        <v>23.3</v>
      </c>
      <c r="T55" s="14">
        <v>1</v>
      </c>
      <c r="U55" s="22">
        <f>T55*S55</f>
        <v>23.3</v>
      </c>
      <c r="V55" t="s">
        <v>35</v>
      </c>
      <c r="W55">
        <v>0</v>
      </c>
      <c r="X55" t="s">
        <v>83</v>
      </c>
      <c r="Y55" t="s">
        <v>37</v>
      </c>
    </row>
    <row r="56" spans="1:25" x14ac:dyDescent="0.2">
      <c r="A56" t="s">
        <v>891</v>
      </c>
      <c r="B56" t="s">
        <v>892</v>
      </c>
      <c r="C56" t="s">
        <v>48</v>
      </c>
      <c r="D56" t="s">
        <v>893</v>
      </c>
      <c r="E56" t="s">
        <v>1181</v>
      </c>
      <c r="F56" t="s">
        <v>1182</v>
      </c>
      <c r="G56" s="1">
        <v>40935</v>
      </c>
      <c r="H56" s="1">
        <v>40926</v>
      </c>
      <c r="I56" t="s">
        <v>31</v>
      </c>
      <c r="J56" t="s">
        <v>894</v>
      </c>
      <c r="K56" t="s">
        <v>176</v>
      </c>
      <c r="L56" s="5">
        <v>22.68</v>
      </c>
      <c r="M56" s="6">
        <v>5</v>
      </c>
      <c r="N56" s="22">
        <v>113.4</v>
      </c>
      <c r="O56" t="s">
        <v>1183</v>
      </c>
      <c r="P56" t="s">
        <v>1184</v>
      </c>
      <c r="Q56" t="s">
        <v>1185</v>
      </c>
      <c r="R56" t="s">
        <v>1186</v>
      </c>
      <c r="S56" s="4">
        <v>18.489999999999998</v>
      </c>
      <c r="T56" s="14">
        <v>5</v>
      </c>
      <c r="U56" s="22">
        <v>92.45</v>
      </c>
      <c r="V56" t="s">
        <v>35</v>
      </c>
      <c r="W56">
        <v>-1</v>
      </c>
      <c r="X56" t="s">
        <v>99</v>
      </c>
      <c r="Y56" t="s">
        <v>37</v>
      </c>
    </row>
    <row r="57" spans="1:25" x14ac:dyDescent="0.2">
      <c r="A57" t="s">
        <v>891</v>
      </c>
      <c r="B57" t="s">
        <v>892</v>
      </c>
      <c r="C57" t="s">
        <v>48</v>
      </c>
      <c r="D57" t="s">
        <v>893</v>
      </c>
      <c r="E57" t="s">
        <v>1181</v>
      </c>
      <c r="F57" t="s">
        <v>1182</v>
      </c>
      <c r="G57" s="1">
        <v>40935</v>
      </c>
      <c r="H57" s="1">
        <v>40926</v>
      </c>
      <c r="I57" t="s">
        <v>52</v>
      </c>
      <c r="J57" t="s">
        <v>894</v>
      </c>
      <c r="K57" t="s">
        <v>176</v>
      </c>
      <c r="L57" s="5">
        <v>22.68</v>
      </c>
      <c r="M57" s="6">
        <v>6</v>
      </c>
      <c r="N57" s="22">
        <v>136.08000000000001</v>
      </c>
      <c r="O57" t="s">
        <v>1187</v>
      </c>
      <c r="P57" t="s">
        <v>1188</v>
      </c>
      <c r="Q57" t="s">
        <v>1185</v>
      </c>
      <c r="R57" t="s">
        <v>1186</v>
      </c>
      <c r="S57" s="4">
        <v>18.489999999999998</v>
      </c>
      <c r="T57" s="14">
        <v>6</v>
      </c>
      <c r="U57" s="22">
        <v>110.94</v>
      </c>
      <c r="V57" t="s">
        <v>35</v>
      </c>
      <c r="W57">
        <v>-1</v>
      </c>
      <c r="X57" t="s">
        <v>99</v>
      </c>
      <c r="Y57" t="s">
        <v>37</v>
      </c>
    </row>
    <row r="58" spans="1:25" x14ac:dyDescent="0.2">
      <c r="A58" t="s">
        <v>169</v>
      </c>
      <c r="B58" t="s">
        <v>170</v>
      </c>
      <c r="C58" t="s">
        <v>171</v>
      </c>
      <c r="D58" t="s">
        <v>172</v>
      </c>
      <c r="E58" t="s">
        <v>173</v>
      </c>
      <c r="F58" t="s">
        <v>174</v>
      </c>
      <c r="G58" s="1">
        <v>40921</v>
      </c>
      <c r="H58" s="1">
        <v>40891</v>
      </c>
      <c r="I58" t="s">
        <v>31</v>
      </c>
      <c r="J58" t="s">
        <v>175</v>
      </c>
      <c r="K58" t="s">
        <v>176</v>
      </c>
      <c r="L58" s="5">
        <v>25.8</v>
      </c>
      <c r="M58" s="6">
        <v>1</v>
      </c>
      <c r="N58" s="22">
        <v>25.8</v>
      </c>
      <c r="O58" t="s">
        <v>177</v>
      </c>
      <c r="P58" t="s">
        <v>178</v>
      </c>
      <c r="Q58" t="s">
        <v>179</v>
      </c>
      <c r="R58" t="s">
        <v>180</v>
      </c>
      <c r="S58" s="4">
        <v>16.7</v>
      </c>
      <c r="T58" s="14">
        <v>1</v>
      </c>
      <c r="U58" s="22">
        <v>16.7</v>
      </c>
      <c r="V58" t="s">
        <v>35</v>
      </c>
      <c r="W58">
        <v>-1</v>
      </c>
      <c r="X58" t="s">
        <v>83</v>
      </c>
      <c r="Y58" t="s">
        <v>37</v>
      </c>
    </row>
    <row r="59" spans="1:25" x14ac:dyDescent="0.2">
      <c r="A59" t="s">
        <v>904</v>
      </c>
      <c r="B59" t="s">
        <v>905</v>
      </c>
      <c r="C59" t="s">
        <v>906</v>
      </c>
      <c r="D59" t="s">
        <v>907</v>
      </c>
      <c r="E59" t="s">
        <v>1236</v>
      </c>
      <c r="F59" t="s">
        <v>1218</v>
      </c>
      <c r="G59" s="1">
        <v>40918</v>
      </c>
      <c r="H59" s="1">
        <v>40855</v>
      </c>
      <c r="I59" t="s">
        <v>31</v>
      </c>
      <c r="J59" t="s">
        <v>175</v>
      </c>
      <c r="K59" t="s">
        <v>176</v>
      </c>
      <c r="L59" s="5">
        <v>42.94</v>
      </c>
      <c r="M59" s="6">
        <v>2</v>
      </c>
      <c r="N59" s="22">
        <v>85.88</v>
      </c>
      <c r="O59" t="s">
        <v>910</v>
      </c>
      <c r="P59" t="s">
        <v>911</v>
      </c>
      <c r="Q59" t="s">
        <v>912</v>
      </c>
      <c r="R59" t="s">
        <v>913</v>
      </c>
      <c r="S59" s="4">
        <v>16.7</v>
      </c>
      <c r="T59" s="14">
        <v>2</v>
      </c>
      <c r="U59" s="22">
        <v>33.4</v>
      </c>
      <c r="V59" t="s">
        <v>35</v>
      </c>
      <c r="W59">
        <v>-1</v>
      </c>
      <c r="X59" t="s">
        <v>83</v>
      </c>
      <c r="Y59" t="s">
        <v>37</v>
      </c>
    </row>
    <row r="60" spans="1:25" x14ac:dyDescent="0.2">
      <c r="A60" t="s">
        <v>734</v>
      </c>
      <c r="B60" t="s">
        <v>735</v>
      </c>
      <c r="C60" t="s">
        <v>216</v>
      </c>
      <c r="D60" t="s">
        <v>736</v>
      </c>
      <c r="E60" t="s">
        <v>737</v>
      </c>
      <c r="F60" t="s">
        <v>738</v>
      </c>
      <c r="G60" s="1">
        <v>40921</v>
      </c>
      <c r="H60" s="1">
        <v>40883</v>
      </c>
      <c r="I60" t="s">
        <v>61</v>
      </c>
      <c r="J60" t="s">
        <v>741</v>
      </c>
      <c r="K60" t="s">
        <v>176</v>
      </c>
      <c r="L60" s="5">
        <v>26.4</v>
      </c>
      <c r="M60" s="6">
        <v>10</v>
      </c>
      <c r="N60" s="22">
        <v>264</v>
      </c>
      <c r="O60" t="s">
        <v>739</v>
      </c>
      <c r="P60" t="s">
        <v>740</v>
      </c>
      <c r="Q60" t="s">
        <v>179</v>
      </c>
      <c r="R60" t="s">
        <v>180</v>
      </c>
      <c r="S60" s="4">
        <v>17.07</v>
      </c>
      <c r="T60" s="14">
        <v>10</v>
      </c>
      <c r="U60" s="22">
        <v>170.7</v>
      </c>
      <c r="V60" t="s">
        <v>35</v>
      </c>
      <c r="W60">
        <v>-1</v>
      </c>
      <c r="X60" t="s">
        <v>83</v>
      </c>
      <c r="Y60" t="s">
        <v>37</v>
      </c>
    </row>
    <row r="61" spans="1:25" x14ac:dyDescent="0.2">
      <c r="A61" t="s">
        <v>713</v>
      </c>
      <c r="B61" t="s">
        <v>714</v>
      </c>
      <c r="C61" t="s">
        <v>102</v>
      </c>
      <c r="D61" t="s">
        <v>715</v>
      </c>
      <c r="E61" t="s">
        <v>729</v>
      </c>
      <c r="F61" t="s">
        <v>730</v>
      </c>
      <c r="G61" s="1">
        <v>40914</v>
      </c>
      <c r="H61" s="1">
        <v>40871</v>
      </c>
      <c r="I61" t="s">
        <v>31</v>
      </c>
      <c r="J61" t="s">
        <v>731</v>
      </c>
      <c r="K61" t="s">
        <v>176</v>
      </c>
      <c r="L61" s="5">
        <v>55.09</v>
      </c>
      <c r="M61" s="6">
        <v>2</v>
      </c>
      <c r="N61" s="22">
        <v>110.18</v>
      </c>
      <c r="O61" t="s">
        <v>732</v>
      </c>
      <c r="P61" t="s">
        <v>733</v>
      </c>
      <c r="Q61" t="s">
        <v>698</v>
      </c>
      <c r="R61" t="s">
        <v>699</v>
      </c>
      <c r="S61" s="4">
        <v>21.42</v>
      </c>
      <c r="T61" s="14">
        <v>2</v>
      </c>
      <c r="U61" s="22">
        <v>42.84</v>
      </c>
      <c r="V61" t="s">
        <v>35</v>
      </c>
      <c r="W61">
        <v>-1</v>
      </c>
      <c r="X61" t="s">
        <v>36</v>
      </c>
      <c r="Y61" t="s">
        <v>37</v>
      </c>
    </row>
    <row r="62" spans="1:25" x14ac:dyDescent="0.2">
      <c r="A62" t="s">
        <v>994</v>
      </c>
      <c r="B62" t="s">
        <v>995</v>
      </c>
      <c r="C62" t="s">
        <v>48</v>
      </c>
      <c r="D62" t="s">
        <v>996</v>
      </c>
      <c r="E62" t="s">
        <v>997</v>
      </c>
      <c r="F62" t="s">
        <v>998</v>
      </c>
      <c r="G62" s="1">
        <v>40921</v>
      </c>
      <c r="H62" s="1">
        <v>40891</v>
      </c>
      <c r="I62" t="s">
        <v>31</v>
      </c>
      <c r="J62" t="s">
        <v>999</v>
      </c>
      <c r="K62" t="s">
        <v>176</v>
      </c>
      <c r="L62" s="5">
        <v>80</v>
      </c>
      <c r="M62" s="6">
        <v>3</v>
      </c>
      <c r="N62" s="22">
        <v>240</v>
      </c>
      <c r="O62" t="s">
        <v>1000</v>
      </c>
      <c r="P62" t="s">
        <v>1001</v>
      </c>
      <c r="Q62" t="s">
        <v>90</v>
      </c>
      <c r="R62" t="s">
        <v>91</v>
      </c>
      <c r="S62" s="4">
        <v>24.89</v>
      </c>
      <c r="T62" s="14">
        <v>3</v>
      </c>
      <c r="U62" s="22">
        <v>74.67</v>
      </c>
      <c r="V62" t="s">
        <v>35</v>
      </c>
      <c r="W62">
        <v>-1</v>
      </c>
      <c r="X62" t="s">
        <v>83</v>
      </c>
      <c r="Y62" t="s">
        <v>37</v>
      </c>
    </row>
    <row r="63" spans="1:25" x14ac:dyDescent="0.2">
      <c r="A63" t="s">
        <v>169</v>
      </c>
      <c r="B63" t="s">
        <v>170</v>
      </c>
      <c r="C63" t="s">
        <v>171</v>
      </c>
      <c r="D63" t="s">
        <v>172</v>
      </c>
      <c r="E63" t="s">
        <v>173</v>
      </c>
      <c r="F63" t="s">
        <v>174</v>
      </c>
      <c r="G63" s="1">
        <v>40921</v>
      </c>
      <c r="H63" s="1">
        <v>40891</v>
      </c>
      <c r="I63" t="s">
        <v>72</v>
      </c>
      <c r="J63" t="s">
        <v>188</v>
      </c>
      <c r="K63" t="s">
        <v>176</v>
      </c>
      <c r="L63" s="5">
        <v>48.7</v>
      </c>
      <c r="M63" s="6">
        <v>6</v>
      </c>
      <c r="N63" s="22">
        <v>292.2</v>
      </c>
      <c r="O63" t="s">
        <v>177</v>
      </c>
      <c r="P63" t="s">
        <v>189</v>
      </c>
      <c r="Q63" t="s">
        <v>90</v>
      </c>
      <c r="R63" t="s">
        <v>91</v>
      </c>
      <c r="S63" s="4">
        <v>31.46</v>
      </c>
      <c r="T63" s="14">
        <v>6</v>
      </c>
      <c r="U63" s="22">
        <v>188.76</v>
      </c>
      <c r="V63" t="s">
        <v>35</v>
      </c>
      <c r="W63">
        <v>-1</v>
      </c>
      <c r="X63" t="s">
        <v>83</v>
      </c>
      <c r="Y63" t="s">
        <v>37</v>
      </c>
    </row>
    <row r="64" spans="1:25" x14ac:dyDescent="0.2">
      <c r="A64" t="s">
        <v>627</v>
      </c>
      <c r="B64" t="s">
        <v>628</v>
      </c>
      <c r="C64" t="s">
        <v>136</v>
      </c>
      <c r="D64" t="s">
        <v>629</v>
      </c>
      <c r="E64" t="s">
        <v>630</v>
      </c>
      <c r="F64" t="s">
        <v>631</v>
      </c>
      <c r="G64" s="1">
        <v>40921</v>
      </c>
      <c r="H64" s="1">
        <v>40827</v>
      </c>
      <c r="I64" t="s">
        <v>31</v>
      </c>
      <c r="J64" t="s">
        <v>632</v>
      </c>
      <c r="K64" t="s">
        <v>176</v>
      </c>
      <c r="L64" s="5">
        <v>62.31</v>
      </c>
      <c r="M64" s="6">
        <v>16</v>
      </c>
      <c r="N64" s="22">
        <v>996.96</v>
      </c>
      <c r="O64" t="s">
        <v>633</v>
      </c>
      <c r="P64" t="s">
        <v>634</v>
      </c>
      <c r="Q64" t="s">
        <v>635</v>
      </c>
      <c r="R64" t="s">
        <v>636</v>
      </c>
      <c r="S64" s="4">
        <v>24.23</v>
      </c>
      <c r="T64" s="14">
        <v>16</v>
      </c>
      <c r="U64" s="22">
        <v>387.68</v>
      </c>
      <c r="V64" t="s">
        <v>35</v>
      </c>
      <c r="W64">
        <v>-1</v>
      </c>
      <c r="X64" t="s">
        <v>83</v>
      </c>
      <c r="Y64" t="s">
        <v>37</v>
      </c>
    </row>
    <row r="65" spans="1:25" x14ac:dyDescent="0.2">
      <c r="A65" t="s">
        <v>306</v>
      </c>
      <c r="B65" t="s">
        <v>307</v>
      </c>
      <c r="C65" t="s">
        <v>127</v>
      </c>
      <c r="D65" t="s">
        <v>308</v>
      </c>
      <c r="E65" t="s">
        <v>314</v>
      </c>
      <c r="F65" t="s">
        <v>315</v>
      </c>
      <c r="G65" s="1">
        <v>40935</v>
      </c>
      <c r="H65" s="1">
        <v>40911</v>
      </c>
      <c r="I65" t="s">
        <v>52</v>
      </c>
      <c r="J65" t="s">
        <v>319</v>
      </c>
      <c r="K65" t="s">
        <v>176</v>
      </c>
      <c r="L65" s="5">
        <v>107.1</v>
      </c>
      <c r="M65" s="6">
        <v>2</v>
      </c>
      <c r="N65" s="22">
        <v>214.2</v>
      </c>
      <c r="O65" t="s">
        <v>320</v>
      </c>
      <c r="P65" t="s">
        <v>321</v>
      </c>
      <c r="Q65" t="s">
        <v>97</v>
      </c>
      <c r="R65" t="s">
        <v>98</v>
      </c>
      <c r="S65" s="4">
        <v>43.13</v>
      </c>
      <c r="T65" s="14">
        <v>2</v>
      </c>
      <c r="U65" s="22">
        <v>86.26</v>
      </c>
      <c r="V65" t="s">
        <v>35</v>
      </c>
      <c r="W65">
        <v>-1</v>
      </c>
      <c r="X65" t="s">
        <v>99</v>
      </c>
      <c r="Y65" t="s">
        <v>37</v>
      </c>
    </row>
    <row r="66" spans="1:25" x14ac:dyDescent="0.2">
      <c r="A66" t="s">
        <v>904</v>
      </c>
      <c r="B66" t="s">
        <v>905</v>
      </c>
      <c r="C66" t="s">
        <v>906</v>
      </c>
      <c r="D66" t="s">
        <v>907</v>
      </c>
      <c r="E66" t="s">
        <v>1236</v>
      </c>
      <c r="F66" t="s">
        <v>1218</v>
      </c>
      <c r="G66" s="1">
        <v>40918</v>
      </c>
      <c r="H66" s="1">
        <v>40855</v>
      </c>
      <c r="I66" t="s">
        <v>52</v>
      </c>
      <c r="J66" t="s">
        <v>1237</v>
      </c>
      <c r="K66" t="s">
        <v>176</v>
      </c>
      <c r="L66" s="5">
        <v>59.29</v>
      </c>
      <c r="M66" s="6">
        <v>1</v>
      </c>
      <c r="N66" s="22">
        <v>59.29</v>
      </c>
      <c r="O66" t="s">
        <v>910</v>
      </c>
      <c r="P66" t="s">
        <v>911</v>
      </c>
      <c r="Q66" t="s">
        <v>912</v>
      </c>
      <c r="R66" t="s">
        <v>913</v>
      </c>
      <c r="S66" s="4">
        <v>23.05</v>
      </c>
      <c r="T66" s="14">
        <v>1</v>
      </c>
      <c r="U66" s="22">
        <v>23.05</v>
      </c>
      <c r="V66" t="s">
        <v>35</v>
      </c>
      <c r="W66">
        <v>-1</v>
      </c>
      <c r="X66" t="s">
        <v>83</v>
      </c>
      <c r="Y66" t="s">
        <v>37</v>
      </c>
    </row>
    <row r="67" spans="1:25" x14ac:dyDescent="0.2">
      <c r="A67" t="s">
        <v>672</v>
      </c>
      <c r="B67" t="s">
        <v>673</v>
      </c>
      <c r="C67" t="s">
        <v>127</v>
      </c>
      <c r="D67" t="s">
        <v>674</v>
      </c>
      <c r="E67" t="s">
        <v>675</v>
      </c>
      <c r="F67" t="s">
        <v>676</v>
      </c>
      <c r="G67" s="1">
        <v>40914</v>
      </c>
      <c r="H67" s="1">
        <v>40856</v>
      </c>
      <c r="I67" t="s">
        <v>61</v>
      </c>
      <c r="J67" t="s">
        <v>683</v>
      </c>
      <c r="K67" t="s">
        <v>684</v>
      </c>
      <c r="L67" s="5">
        <v>108</v>
      </c>
      <c r="M67" s="6">
        <v>1</v>
      </c>
      <c r="N67" s="22">
        <v>108</v>
      </c>
      <c r="O67" t="s">
        <v>685</v>
      </c>
      <c r="S67" s="4">
        <v>72.03</v>
      </c>
      <c r="T67" s="14">
        <v>1</v>
      </c>
      <c r="U67" s="22">
        <f t="shared" ref="U67:U77" si="1">T67*S67</f>
        <v>72.03</v>
      </c>
      <c r="V67" t="s">
        <v>35</v>
      </c>
      <c r="W67">
        <v>0</v>
      </c>
      <c r="X67" t="s">
        <v>36</v>
      </c>
      <c r="Y67" t="s">
        <v>37</v>
      </c>
    </row>
    <row r="68" spans="1:25" x14ac:dyDescent="0.2">
      <c r="A68" t="s">
        <v>672</v>
      </c>
      <c r="B68" t="s">
        <v>673</v>
      </c>
      <c r="C68" t="s">
        <v>127</v>
      </c>
      <c r="D68" t="s">
        <v>674</v>
      </c>
      <c r="E68" t="s">
        <v>693</v>
      </c>
      <c r="F68" t="s">
        <v>694</v>
      </c>
      <c r="G68" s="1">
        <v>40921</v>
      </c>
      <c r="H68" s="1">
        <v>40841</v>
      </c>
      <c r="I68" t="s">
        <v>61</v>
      </c>
      <c r="J68" t="s">
        <v>683</v>
      </c>
      <c r="K68" t="s">
        <v>684</v>
      </c>
      <c r="L68" s="5">
        <v>108</v>
      </c>
      <c r="M68" s="6">
        <v>1</v>
      </c>
      <c r="N68" s="22">
        <v>108</v>
      </c>
      <c r="O68" t="s">
        <v>704</v>
      </c>
      <c r="S68" s="4">
        <v>72.150000000000006</v>
      </c>
      <c r="T68" s="14">
        <v>1</v>
      </c>
      <c r="U68" s="22">
        <f t="shared" si="1"/>
        <v>72.150000000000006</v>
      </c>
      <c r="V68" t="s">
        <v>35</v>
      </c>
      <c r="W68">
        <v>0</v>
      </c>
      <c r="X68" t="s">
        <v>83</v>
      </c>
      <c r="Y68" t="s">
        <v>37</v>
      </c>
    </row>
    <row r="69" spans="1:25" x14ac:dyDescent="0.2">
      <c r="A69" t="s">
        <v>672</v>
      </c>
      <c r="B69" t="s">
        <v>673</v>
      </c>
      <c r="C69" t="s">
        <v>127</v>
      </c>
      <c r="D69" t="s">
        <v>674</v>
      </c>
      <c r="E69" t="s">
        <v>693</v>
      </c>
      <c r="F69" t="s">
        <v>694</v>
      </c>
      <c r="G69" s="1">
        <v>40921</v>
      </c>
      <c r="H69" s="1">
        <v>40841</v>
      </c>
      <c r="I69" t="s">
        <v>64</v>
      </c>
      <c r="J69" t="s">
        <v>683</v>
      </c>
      <c r="K69" t="s">
        <v>684</v>
      </c>
      <c r="L69" s="5">
        <v>105</v>
      </c>
      <c r="M69" s="6">
        <v>3</v>
      </c>
      <c r="N69" s="22">
        <v>315</v>
      </c>
      <c r="O69" t="s">
        <v>705</v>
      </c>
      <c r="S69" s="4">
        <v>72.150000000000006</v>
      </c>
      <c r="T69" s="14">
        <v>3</v>
      </c>
      <c r="U69" s="22">
        <f t="shared" si="1"/>
        <v>216.45000000000002</v>
      </c>
      <c r="V69" t="s">
        <v>35</v>
      </c>
      <c r="W69">
        <v>0</v>
      </c>
      <c r="X69" t="s">
        <v>83</v>
      </c>
      <c r="Y69" t="s">
        <v>37</v>
      </c>
    </row>
    <row r="70" spans="1:25" x14ac:dyDescent="0.2">
      <c r="A70" t="s">
        <v>672</v>
      </c>
      <c r="B70" t="s">
        <v>673</v>
      </c>
      <c r="C70" t="s">
        <v>127</v>
      </c>
      <c r="D70" t="s">
        <v>674</v>
      </c>
      <c r="E70" t="s">
        <v>709</v>
      </c>
      <c r="F70" t="s">
        <v>710</v>
      </c>
      <c r="G70" s="1">
        <v>40935</v>
      </c>
      <c r="H70" s="1">
        <v>40917</v>
      </c>
      <c r="I70" t="s">
        <v>31</v>
      </c>
      <c r="J70" t="s">
        <v>683</v>
      </c>
      <c r="K70" t="s">
        <v>684</v>
      </c>
      <c r="L70" s="5">
        <v>108</v>
      </c>
      <c r="M70" s="6">
        <v>1</v>
      </c>
      <c r="N70" s="22">
        <v>108</v>
      </c>
      <c r="O70" t="s">
        <v>711</v>
      </c>
      <c r="S70" s="4">
        <v>72.150000000000006</v>
      </c>
      <c r="T70" s="14">
        <v>1</v>
      </c>
      <c r="U70" s="22">
        <f t="shared" si="1"/>
        <v>72.150000000000006</v>
      </c>
      <c r="V70" t="s">
        <v>35</v>
      </c>
      <c r="W70">
        <v>0</v>
      </c>
      <c r="X70" t="s">
        <v>99</v>
      </c>
      <c r="Y70" t="s">
        <v>37</v>
      </c>
    </row>
    <row r="71" spans="1:25" x14ac:dyDescent="0.2">
      <c r="A71" t="s">
        <v>672</v>
      </c>
      <c r="B71" t="s">
        <v>673</v>
      </c>
      <c r="C71" t="s">
        <v>127</v>
      </c>
      <c r="D71" t="s">
        <v>674</v>
      </c>
      <c r="E71" t="s">
        <v>693</v>
      </c>
      <c r="F71" t="s">
        <v>694</v>
      </c>
      <c r="G71" s="1">
        <v>40921</v>
      </c>
      <c r="H71" s="1">
        <v>40841</v>
      </c>
      <c r="I71" t="s">
        <v>68</v>
      </c>
      <c r="J71" t="s">
        <v>706</v>
      </c>
      <c r="K71" t="s">
        <v>707</v>
      </c>
      <c r="L71" s="5">
        <v>108</v>
      </c>
      <c r="M71" s="6">
        <v>1</v>
      </c>
      <c r="N71" s="22">
        <v>108</v>
      </c>
      <c r="O71" t="s">
        <v>708</v>
      </c>
      <c r="S71" s="4">
        <v>81.03</v>
      </c>
      <c r="T71" s="14">
        <v>1</v>
      </c>
      <c r="U71" s="22">
        <f t="shared" si="1"/>
        <v>81.03</v>
      </c>
      <c r="V71" t="s">
        <v>35</v>
      </c>
      <c r="W71">
        <v>0</v>
      </c>
      <c r="X71" t="s">
        <v>83</v>
      </c>
      <c r="Y71" t="s">
        <v>37</v>
      </c>
    </row>
    <row r="72" spans="1:25" x14ac:dyDescent="0.2">
      <c r="A72" t="s">
        <v>672</v>
      </c>
      <c r="B72" t="s">
        <v>673</v>
      </c>
      <c r="C72" t="s">
        <v>127</v>
      </c>
      <c r="D72" t="s">
        <v>674</v>
      </c>
      <c r="E72" t="s">
        <v>675</v>
      </c>
      <c r="F72" t="s">
        <v>676</v>
      </c>
      <c r="G72" s="1">
        <v>40914</v>
      </c>
      <c r="H72" s="1">
        <v>40856</v>
      </c>
      <c r="I72" t="s">
        <v>52</v>
      </c>
      <c r="J72" t="s">
        <v>680</v>
      </c>
      <c r="K72" t="s">
        <v>681</v>
      </c>
      <c r="L72" s="5">
        <v>108</v>
      </c>
      <c r="M72" s="6">
        <v>2</v>
      </c>
      <c r="N72" s="22">
        <v>216</v>
      </c>
      <c r="O72" t="s">
        <v>682</v>
      </c>
      <c r="S72" s="4">
        <v>60.77</v>
      </c>
      <c r="T72" s="14">
        <v>2</v>
      </c>
      <c r="U72" s="22">
        <f t="shared" si="1"/>
        <v>121.54</v>
      </c>
      <c r="V72" t="s">
        <v>35</v>
      </c>
      <c r="W72">
        <v>0</v>
      </c>
      <c r="X72" t="s">
        <v>36</v>
      </c>
      <c r="Y72" t="s">
        <v>37</v>
      </c>
    </row>
    <row r="73" spans="1:25" x14ac:dyDescent="0.2">
      <c r="A73" t="s">
        <v>672</v>
      </c>
      <c r="B73" t="s">
        <v>673</v>
      </c>
      <c r="C73" t="s">
        <v>127</v>
      </c>
      <c r="D73" t="s">
        <v>674</v>
      </c>
      <c r="E73" t="s">
        <v>686</v>
      </c>
      <c r="F73" t="s">
        <v>687</v>
      </c>
      <c r="G73" s="1">
        <v>40925</v>
      </c>
      <c r="H73" s="1">
        <v>40871</v>
      </c>
      <c r="I73" t="s">
        <v>52</v>
      </c>
      <c r="J73" t="s">
        <v>680</v>
      </c>
      <c r="K73" t="s">
        <v>681</v>
      </c>
      <c r="L73" s="5">
        <v>108</v>
      </c>
      <c r="M73" s="6">
        <v>1</v>
      </c>
      <c r="N73" s="22">
        <v>108</v>
      </c>
      <c r="O73" t="s">
        <v>692</v>
      </c>
      <c r="S73" s="4">
        <v>60.77</v>
      </c>
      <c r="T73" s="14">
        <v>1</v>
      </c>
      <c r="U73" s="22">
        <f t="shared" si="1"/>
        <v>60.77</v>
      </c>
      <c r="V73" t="s">
        <v>35</v>
      </c>
      <c r="W73">
        <v>0</v>
      </c>
      <c r="X73" t="s">
        <v>92</v>
      </c>
      <c r="Y73" t="s">
        <v>37</v>
      </c>
    </row>
    <row r="74" spans="1:25" x14ac:dyDescent="0.2">
      <c r="A74" t="s">
        <v>672</v>
      </c>
      <c r="B74" t="s">
        <v>673</v>
      </c>
      <c r="C74" t="s">
        <v>127</v>
      </c>
      <c r="D74" t="s">
        <v>674</v>
      </c>
      <c r="E74" t="s">
        <v>693</v>
      </c>
      <c r="F74" t="s">
        <v>694</v>
      </c>
      <c r="G74" s="1">
        <v>40921</v>
      </c>
      <c r="H74" s="1">
        <v>40841</v>
      </c>
      <c r="I74" t="s">
        <v>63</v>
      </c>
      <c r="J74" t="s">
        <v>680</v>
      </c>
      <c r="K74" t="s">
        <v>681</v>
      </c>
      <c r="L74" s="5">
        <v>105</v>
      </c>
      <c r="M74" s="6">
        <v>3</v>
      </c>
      <c r="N74" s="22">
        <v>315</v>
      </c>
      <c r="O74" t="s">
        <v>704</v>
      </c>
      <c r="S74" s="4">
        <v>60.77</v>
      </c>
      <c r="T74" s="14">
        <v>3</v>
      </c>
      <c r="U74" s="22">
        <f t="shared" si="1"/>
        <v>182.31</v>
      </c>
      <c r="V74" t="s">
        <v>35</v>
      </c>
      <c r="W74">
        <v>0</v>
      </c>
      <c r="X74" t="s">
        <v>83</v>
      </c>
      <c r="Y74" t="s">
        <v>37</v>
      </c>
    </row>
    <row r="75" spans="1:25" x14ac:dyDescent="0.2">
      <c r="A75" t="s">
        <v>672</v>
      </c>
      <c r="B75" t="s">
        <v>673</v>
      </c>
      <c r="C75" t="s">
        <v>127</v>
      </c>
      <c r="D75" t="s">
        <v>674</v>
      </c>
      <c r="E75" t="s">
        <v>693</v>
      </c>
      <c r="F75" t="s">
        <v>694</v>
      </c>
      <c r="G75" s="1">
        <v>40921</v>
      </c>
      <c r="H75" s="1">
        <v>40841</v>
      </c>
      <c r="I75" t="s">
        <v>71</v>
      </c>
      <c r="J75" t="s">
        <v>680</v>
      </c>
      <c r="K75" t="s">
        <v>681</v>
      </c>
      <c r="L75" s="5">
        <v>108</v>
      </c>
      <c r="M75" s="6">
        <v>1</v>
      </c>
      <c r="N75" s="22">
        <v>108</v>
      </c>
      <c r="O75" t="s">
        <v>708</v>
      </c>
      <c r="S75" s="4">
        <v>60.77</v>
      </c>
      <c r="T75" s="14">
        <v>1</v>
      </c>
      <c r="U75" s="22">
        <f t="shared" si="1"/>
        <v>60.77</v>
      </c>
      <c r="V75" t="s">
        <v>35</v>
      </c>
      <c r="W75">
        <v>0</v>
      </c>
      <c r="X75" t="s">
        <v>83</v>
      </c>
      <c r="Y75" t="s">
        <v>37</v>
      </c>
    </row>
    <row r="76" spans="1:25" x14ac:dyDescent="0.2">
      <c r="A76" t="s">
        <v>672</v>
      </c>
      <c r="B76" t="s">
        <v>673</v>
      </c>
      <c r="C76" t="s">
        <v>127</v>
      </c>
      <c r="D76" t="s">
        <v>674</v>
      </c>
      <c r="E76" t="s">
        <v>709</v>
      </c>
      <c r="F76" t="s">
        <v>710</v>
      </c>
      <c r="G76" s="1">
        <v>40935</v>
      </c>
      <c r="H76" s="1">
        <v>40917</v>
      </c>
      <c r="I76" t="s">
        <v>52</v>
      </c>
      <c r="J76" t="s">
        <v>680</v>
      </c>
      <c r="K76" t="s">
        <v>681</v>
      </c>
      <c r="L76" s="5">
        <v>108</v>
      </c>
      <c r="M76" s="6">
        <v>1</v>
      </c>
      <c r="N76" s="22">
        <v>108</v>
      </c>
      <c r="O76" t="s">
        <v>712</v>
      </c>
      <c r="S76" s="4">
        <v>60.77</v>
      </c>
      <c r="T76" s="14">
        <v>1</v>
      </c>
      <c r="U76" s="22">
        <f t="shared" si="1"/>
        <v>60.77</v>
      </c>
      <c r="V76" t="s">
        <v>35</v>
      </c>
      <c r="W76">
        <v>0</v>
      </c>
      <c r="X76" t="s">
        <v>99</v>
      </c>
      <c r="Y76" t="s">
        <v>37</v>
      </c>
    </row>
    <row r="77" spans="1:25" x14ac:dyDescent="0.2">
      <c r="A77" t="s">
        <v>25</v>
      </c>
      <c r="B77" t="s">
        <v>26</v>
      </c>
      <c r="C77" t="s">
        <v>27</v>
      </c>
      <c r="D77" t="s">
        <v>28</v>
      </c>
      <c r="E77" t="s">
        <v>29</v>
      </c>
      <c r="F77" t="s">
        <v>30</v>
      </c>
      <c r="G77" s="1">
        <v>40914</v>
      </c>
      <c r="H77" s="1">
        <v>40826</v>
      </c>
      <c r="I77" t="s">
        <v>31</v>
      </c>
      <c r="J77" t="s">
        <v>32</v>
      </c>
      <c r="K77" t="s">
        <v>33</v>
      </c>
      <c r="L77" s="5">
        <v>19.5</v>
      </c>
      <c r="M77" s="6">
        <v>250</v>
      </c>
      <c r="N77" s="22">
        <v>4875</v>
      </c>
      <c r="O77" t="s">
        <v>34</v>
      </c>
      <c r="S77" s="4">
        <v>16.88</v>
      </c>
      <c r="T77" s="14">
        <v>250</v>
      </c>
      <c r="U77" s="22">
        <f t="shared" si="1"/>
        <v>4220</v>
      </c>
      <c r="V77" t="s">
        <v>35</v>
      </c>
      <c r="W77">
        <v>0</v>
      </c>
      <c r="X77" t="s">
        <v>36</v>
      </c>
      <c r="Y77" t="s">
        <v>37</v>
      </c>
    </row>
    <row r="78" spans="1:25" x14ac:dyDescent="0.2">
      <c r="A78" t="s">
        <v>884</v>
      </c>
      <c r="B78" t="s">
        <v>885</v>
      </c>
      <c r="C78" t="s">
        <v>228</v>
      </c>
      <c r="D78" t="s">
        <v>886</v>
      </c>
      <c r="E78" t="s">
        <v>1193</v>
      </c>
      <c r="F78" t="s">
        <v>1194</v>
      </c>
      <c r="G78" s="1">
        <v>40935</v>
      </c>
      <c r="H78" s="1">
        <v>40878</v>
      </c>
      <c r="I78" t="s">
        <v>61</v>
      </c>
      <c r="J78" t="s">
        <v>1197</v>
      </c>
      <c r="K78" t="s">
        <v>678</v>
      </c>
      <c r="L78" s="5">
        <v>4.34</v>
      </c>
      <c r="M78" s="6">
        <v>18</v>
      </c>
      <c r="N78" s="22">
        <v>78.12</v>
      </c>
      <c r="O78" t="s">
        <v>1192</v>
      </c>
      <c r="P78" t="s">
        <v>1198</v>
      </c>
      <c r="Q78" t="s">
        <v>97</v>
      </c>
      <c r="R78" t="s">
        <v>98</v>
      </c>
      <c r="S78" s="4">
        <v>2.8</v>
      </c>
      <c r="T78" s="14">
        <v>18</v>
      </c>
      <c r="U78" s="22">
        <v>50.4</v>
      </c>
      <c r="V78" t="s">
        <v>35</v>
      </c>
      <c r="W78">
        <v>-1</v>
      </c>
      <c r="X78" t="s">
        <v>99</v>
      </c>
      <c r="Y78" t="s">
        <v>37</v>
      </c>
    </row>
    <row r="79" spans="1:25" x14ac:dyDescent="0.2">
      <c r="A79" t="s">
        <v>734</v>
      </c>
      <c r="B79" t="s">
        <v>735</v>
      </c>
      <c r="C79" t="s">
        <v>216</v>
      </c>
      <c r="D79" t="s">
        <v>736</v>
      </c>
      <c r="E79" t="s">
        <v>745</v>
      </c>
      <c r="F79" t="s">
        <v>746</v>
      </c>
      <c r="G79" s="1">
        <v>40935</v>
      </c>
      <c r="H79" s="1">
        <v>40919</v>
      </c>
      <c r="I79" t="s">
        <v>64</v>
      </c>
      <c r="J79" t="s">
        <v>753</v>
      </c>
      <c r="K79" t="s">
        <v>678</v>
      </c>
      <c r="L79" s="5">
        <v>1.5</v>
      </c>
      <c r="M79" s="6">
        <v>24</v>
      </c>
      <c r="N79" s="22">
        <v>36</v>
      </c>
      <c r="O79" t="s">
        <v>748</v>
      </c>
      <c r="S79" s="4">
        <v>0.85</v>
      </c>
      <c r="T79" s="14">
        <v>24</v>
      </c>
      <c r="U79" s="22">
        <f>T79*S79</f>
        <v>20.399999999999999</v>
      </c>
      <c r="V79" t="s">
        <v>35</v>
      </c>
      <c r="W79">
        <v>0</v>
      </c>
      <c r="X79" t="s">
        <v>99</v>
      </c>
      <c r="Y79" t="s">
        <v>37</v>
      </c>
    </row>
    <row r="80" spans="1:25" x14ac:dyDescent="0.2">
      <c r="A80" t="s">
        <v>884</v>
      </c>
      <c r="B80" t="s">
        <v>885</v>
      </c>
      <c r="C80" t="s">
        <v>228</v>
      </c>
      <c r="D80" t="s">
        <v>886</v>
      </c>
      <c r="E80" t="s">
        <v>1193</v>
      </c>
      <c r="F80" t="s">
        <v>1194</v>
      </c>
      <c r="G80" s="1">
        <v>40935</v>
      </c>
      <c r="H80" s="1">
        <v>40878</v>
      </c>
      <c r="I80" t="s">
        <v>63</v>
      </c>
      <c r="J80" t="s">
        <v>1199</v>
      </c>
      <c r="K80" t="s">
        <v>678</v>
      </c>
      <c r="L80" s="5">
        <v>12.37</v>
      </c>
      <c r="M80" s="6">
        <v>50</v>
      </c>
      <c r="N80" s="22">
        <v>618.5</v>
      </c>
      <c r="O80" t="s">
        <v>1200</v>
      </c>
      <c r="S80" s="4">
        <v>7.12</v>
      </c>
      <c r="T80" s="14">
        <v>50</v>
      </c>
      <c r="U80" s="22">
        <f>T80*S80</f>
        <v>356</v>
      </c>
      <c r="V80" t="s">
        <v>35</v>
      </c>
      <c r="W80">
        <v>0</v>
      </c>
      <c r="X80" t="s">
        <v>99</v>
      </c>
      <c r="Y80" t="s">
        <v>37</v>
      </c>
    </row>
    <row r="81" spans="1:25" x14ac:dyDescent="0.2">
      <c r="A81" t="s">
        <v>734</v>
      </c>
      <c r="B81" t="s">
        <v>735</v>
      </c>
      <c r="C81" t="s">
        <v>216</v>
      </c>
      <c r="D81" t="s">
        <v>736</v>
      </c>
      <c r="E81" t="s">
        <v>745</v>
      </c>
      <c r="F81" t="s">
        <v>746</v>
      </c>
      <c r="G81" s="1">
        <v>40935</v>
      </c>
      <c r="H81" s="1">
        <v>40919</v>
      </c>
      <c r="I81" t="s">
        <v>63</v>
      </c>
      <c r="J81" t="s">
        <v>752</v>
      </c>
      <c r="K81" t="s">
        <v>678</v>
      </c>
      <c r="L81" s="5">
        <v>28.2</v>
      </c>
      <c r="M81" s="6">
        <v>15</v>
      </c>
      <c r="N81" s="22">
        <v>423</v>
      </c>
      <c r="O81" t="s">
        <v>748</v>
      </c>
      <c r="S81" s="4">
        <v>9.69</v>
      </c>
      <c r="T81" s="14">
        <v>15</v>
      </c>
      <c r="U81" s="22">
        <f>T81*S81</f>
        <v>145.35</v>
      </c>
      <c r="V81" t="s">
        <v>35</v>
      </c>
      <c r="W81">
        <v>0</v>
      </c>
      <c r="X81" t="s">
        <v>99</v>
      </c>
      <c r="Y81" t="s">
        <v>37</v>
      </c>
    </row>
    <row r="82" spans="1:25" x14ac:dyDescent="0.2">
      <c r="A82" t="s">
        <v>672</v>
      </c>
      <c r="B82" t="s">
        <v>673</v>
      </c>
      <c r="C82" t="s">
        <v>127</v>
      </c>
      <c r="D82" t="s">
        <v>674</v>
      </c>
      <c r="E82" t="s">
        <v>675</v>
      </c>
      <c r="F82" t="s">
        <v>676</v>
      </c>
      <c r="G82" s="1">
        <v>40914</v>
      </c>
      <c r="H82" s="1">
        <v>40856</v>
      </c>
      <c r="I82" t="s">
        <v>31</v>
      </c>
      <c r="J82" t="s">
        <v>677</v>
      </c>
      <c r="K82" t="s">
        <v>678</v>
      </c>
      <c r="L82" s="5">
        <v>88</v>
      </c>
      <c r="M82" s="6">
        <v>1</v>
      </c>
      <c r="N82" s="22">
        <v>88</v>
      </c>
      <c r="O82" t="s">
        <v>679</v>
      </c>
      <c r="S82" s="4">
        <v>12.79</v>
      </c>
      <c r="T82" s="14">
        <v>1</v>
      </c>
      <c r="U82" s="22">
        <f>T82*S82</f>
        <v>12.79</v>
      </c>
      <c r="V82" t="s">
        <v>35</v>
      </c>
      <c r="W82">
        <v>0</v>
      </c>
      <c r="X82" t="s">
        <v>36</v>
      </c>
      <c r="Y82" t="s">
        <v>37</v>
      </c>
    </row>
    <row r="83" spans="1:25" x14ac:dyDescent="0.2">
      <c r="A83" t="s">
        <v>884</v>
      </c>
      <c r="B83" t="s">
        <v>885</v>
      </c>
      <c r="C83" t="s">
        <v>228</v>
      </c>
      <c r="D83" t="s">
        <v>886</v>
      </c>
      <c r="E83" t="s">
        <v>1189</v>
      </c>
      <c r="F83" t="s">
        <v>1190</v>
      </c>
      <c r="G83" s="1">
        <v>40925</v>
      </c>
      <c r="H83" s="1">
        <v>40919</v>
      </c>
      <c r="I83" t="s">
        <v>31</v>
      </c>
      <c r="J83" t="s">
        <v>1191</v>
      </c>
      <c r="K83" t="s">
        <v>678</v>
      </c>
      <c r="L83" s="5">
        <v>18.91</v>
      </c>
      <c r="M83" s="6">
        <v>10</v>
      </c>
      <c r="N83" s="22">
        <v>189.1</v>
      </c>
      <c r="O83" t="s">
        <v>1192</v>
      </c>
      <c r="S83" s="4">
        <v>11.37</v>
      </c>
      <c r="T83" s="14">
        <v>10</v>
      </c>
      <c r="U83" s="22">
        <f>T83*S83</f>
        <v>113.69999999999999</v>
      </c>
      <c r="V83" t="s">
        <v>35</v>
      </c>
      <c r="W83">
        <v>0</v>
      </c>
      <c r="X83" t="s">
        <v>92</v>
      </c>
      <c r="Y83" t="s">
        <v>37</v>
      </c>
    </row>
    <row r="84" spans="1:25" x14ac:dyDescent="0.2">
      <c r="A84" t="s">
        <v>672</v>
      </c>
      <c r="B84" t="s">
        <v>673</v>
      </c>
      <c r="C84" t="s">
        <v>127</v>
      </c>
      <c r="D84" t="s">
        <v>674</v>
      </c>
      <c r="E84" t="s">
        <v>693</v>
      </c>
      <c r="F84" t="s">
        <v>694</v>
      </c>
      <c r="G84" s="1">
        <v>40921</v>
      </c>
      <c r="H84" s="1">
        <v>40841</v>
      </c>
      <c r="I84" t="s">
        <v>31</v>
      </c>
      <c r="J84" t="s">
        <v>695</v>
      </c>
      <c r="K84" t="s">
        <v>183</v>
      </c>
      <c r="L84" s="5">
        <v>110.5</v>
      </c>
      <c r="M84" s="6">
        <v>4</v>
      </c>
      <c r="N84" s="22">
        <v>442</v>
      </c>
      <c r="O84" t="s">
        <v>696</v>
      </c>
      <c r="P84" t="s">
        <v>697</v>
      </c>
      <c r="Q84" t="s">
        <v>698</v>
      </c>
      <c r="R84" t="s">
        <v>699</v>
      </c>
      <c r="S84" s="4">
        <v>78.23</v>
      </c>
      <c r="T84" s="14">
        <v>4</v>
      </c>
      <c r="U84" s="22">
        <v>312.92</v>
      </c>
      <c r="V84" t="s">
        <v>35</v>
      </c>
      <c r="W84">
        <v>-1</v>
      </c>
      <c r="X84" t="s">
        <v>83</v>
      </c>
      <c r="Y84" t="s">
        <v>37</v>
      </c>
    </row>
    <row r="85" spans="1:25" x14ac:dyDescent="0.2">
      <c r="A85" t="s">
        <v>255</v>
      </c>
      <c r="B85" t="s">
        <v>256</v>
      </c>
      <c r="C85" t="s">
        <v>257</v>
      </c>
      <c r="D85" t="s">
        <v>258</v>
      </c>
      <c r="E85" t="s">
        <v>270</v>
      </c>
      <c r="F85" t="s">
        <v>271</v>
      </c>
      <c r="G85" s="1">
        <v>40935</v>
      </c>
      <c r="H85" s="1">
        <v>40920</v>
      </c>
      <c r="I85" t="s">
        <v>52</v>
      </c>
      <c r="J85" t="s">
        <v>275</v>
      </c>
      <c r="K85" t="s">
        <v>186</v>
      </c>
      <c r="L85" s="5">
        <v>36.299999999999997</v>
      </c>
      <c r="M85" s="6">
        <v>8</v>
      </c>
      <c r="N85" s="22">
        <v>290.39999999999998</v>
      </c>
      <c r="O85" t="s">
        <v>273</v>
      </c>
      <c r="P85" t="s">
        <v>274</v>
      </c>
      <c r="Q85" t="s">
        <v>97</v>
      </c>
      <c r="R85" t="s">
        <v>98</v>
      </c>
      <c r="S85" s="4">
        <v>26.57</v>
      </c>
      <c r="T85" s="14">
        <v>8</v>
      </c>
      <c r="U85" s="22">
        <v>212.56</v>
      </c>
      <c r="V85" t="s">
        <v>35</v>
      </c>
      <c r="W85">
        <v>-1</v>
      </c>
      <c r="X85" t="s">
        <v>99</v>
      </c>
      <c r="Y85" t="s">
        <v>37</v>
      </c>
    </row>
    <row r="86" spans="1:25" x14ac:dyDescent="0.2">
      <c r="A86" t="s">
        <v>734</v>
      </c>
      <c r="B86" t="s">
        <v>735</v>
      </c>
      <c r="C86" t="s">
        <v>216</v>
      </c>
      <c r="D86" t="s">
        <v>736</v>
      </c>
      <c r="E86" t="s">
        <v>745</v>
      </c>
      <c r="F86" t="s">
        <v>746</v>
      </c>
      <c r="G86" s="1">
        <v>40935</v>
      </c>
      <c r="H86" s="1">
        <v>40919</v>
      </c>
      <c r="I86" t="s">
        <v>52</v>
      </c>
      <c r="J86" t="s">
        <v>750</v>
      </c>
      <c r="K86" t="s">
        <v>186</v>
      </c>
      <c r="L86" s="5">
        <v>12.7</v>
      </c>
      <c r="M86" s="6">
        <v>15</v>
      </c>
      <c r="N86" s="22">
        <v>190.5</v>
      </c>
      <c r="O86" t="s">
        <v>748</v>
      </c>
      <c r="P86" t="s">
        <v>749</v>
      </c>
      <c r="Q86" t="s">
        <v>97</v>
      </c>
      <c r="R86" t="s">
        <v>98</v>
      </c>
      <c r="S86" s="4">
        <v>9.2799999999999994</v>
      </c>
      <c r="T86" s="14">
        <v>15</v>
      </c>
      <c r="U86" s="22">
        <v>139.19999999999999</v>
      </c>
      <c r="V86" t="s">
        <v>35</v>
      </c>
      <c r="W86">
        <v>-1</v>
      </c>
      <c r="X86" t="s">
        <v>99</v>
      </c>
      <c r="Y86" t="s">
        <v>37</v>
      </c>
    </row>
    <row r="87" spans="1:25" x14ac:dyDescent="0.2">
      <c r="A87" t="s">
        <v>25</v>
      </c>
      <c r="B87" t="s">
        <v>26</v>
      </c>
      <c r="C87" t="s">
        <v>27</v>
      </c>
      <c r="D87" t="s">
        <v>28</v>
      </c>
      <c r="E87" t="s">
        <v>1153</v>
      </c>
      <c r="F87" t="s">
        <v>1154</v>
      </c>
      <c r="G87" s="1">
        <v>40927</v>
      </c>
      <c r="H87" s="1">
        <v>40891</v>
      </c>
      <c r="I87" t="s">
        <v>31</v>
      </c>
      <c r="J87" t="s">
        <v>1155</v>
      </c>
      <c r="K87" t="s">
        <v>186</v>
      </c>
      <c r="L87" s="5">
        <v>12.32</v>
      </c>
      <c r="M87" s="6">
        <v>40</v>
      </c>
      <c r="N87" s="22">
        <v>492.8</v>
      </c>
      <c r="O87" t="s">
        <v>1156</v>
      </c>
      <c r="P87" t="s">
        <v>1157</v>
      </c>
      <c r="Q87" t="s">
        <v>1158</v>
      </c>
      <c r="R87" t="s">
        <v>1159</v>
      </c>
      <c r="S87" s="4">
        <v>9.59</v>
      </c>
      <c r="T87" s="14">
        <v>40</v>
      </c>
      <c r="U87" s="22">
        <v>383.6</v>
      </c>
      <c r="V87" t="s">
        <v>35</v>
      </c>
      <c r="W87">
        <v>-1</v>
      </c>
      <c r="X87" t="s">
        <v>92</v>
      </c>
      <c r="Y87" t="s">
        <v>37</v>
      </c>
    </row>
    <row r="88" spans="1:25" x14ac:dyDescent="0.2">
      <c r="A88" t="s">
        <v>891</v>
      </c>
      <c r="B88" t="s">
        <v>892</v>
      </c>
      <c r="C88" t="s">
        <v>48</v>
      </c>
      <c r="D88" t="s">
        <v>893</v>
      </c>
      <c r="E88" t="s">
        <v>1176</v>
      </c>
      <c r="F88" t="s">
        <v>1177</v>
      </c>
      <c r="G88" s="1">
        <v>40914</v>
      </c>
      <c r="H88" s="1">
        <v>40869</v>
      </c>
      <c r="I88" t="s">
        <v>31</v>
      </c>
      <c r="J88" t="s">
        <v>1178</v>
      </c>
      <c r="K88" t="s">
        <v>186</v>
      </c>
      <c r="L88" s="5">
        <v>13.32</v>
      </c>
      <c r="M88" s="6">
        <v>15</v>
      </c>
      <c r="N88" s="22">
        <v>199.8</v>
      </c>
      <c r="O88" t="s">
        <v>895</v>
      </c>
      <c r="P88" t="s">
        <v>896</v>
      </c>
      <c r="Q88" t="s">
        <v>1179</v>
      </c>
      <c r="R88" t="s">
        <v>1180</v>
      </c>
      <c r="S88" s="4">
        <v>10.8</v>
      </c>
      <c r="T88" s="14">
        <v>15</v>
      </c>
      <c r="U88" s="22">
        <v>162</v>
      </c>
      <c r="V88" t="s">
        <v>35</v>
      </c>
      <c r="W88">
        <v>-1</v>
      </c>
      <c r="X88" t="s">
        <v>36</v>
      </c>
      <c r="Y88" t="s">
        <v>37</v>
      </c>
    </row>
    <row r="89" spans="1:25" x14ac:dyDescent="0.2">
      <c r="A89" t="s">
        <v>169</v>
      </c>
      <c r="B89" t="s">
        <v>170</v>
      </c>
      <c r="C89" t="s">
        <v>171</v>
      </c>
      <c r="D89" t="s">
        <v>172</v>
      </c>
      <c r="E89" t="s">
        <v>173</v>
      </c>
      <c r="F89" t="s">
        <v>174</v>
      </c>
      <c r="G89" s="1">
        <v>40921</v>
      </c>
      <c r="H89" s="1">
        <v>40891</v>
      </c>
      <c r="I89" t="s">
        <v>64</v>
      </c>
      <c r="J89" t="s">
        <v>185</v>
      </c>
      <c r="K89" t="s">
        <v>186</v>
      </c>
      <c r="L89" s="5">
        <v>13.2</v>
      </c>
      <c r="M89" s="6">
        <v>1</v>
      </c>
      <c r="N89" s="22">
        <v>13.2</v>
      </c>
      <c r="O89" t="s">
        <v>177</v>
      </c>
      <c r="P89" t="s">
        <v>178</v>
      </c>
      <c r="Q89" t="s">
        <v>179</v>
      </c>
      <c r="R89" t="s">
        <v>180</v>
      </c>
      <c r="S89" s="4">
        <v>9.32</v>
      </c>
      <c r="T89" s="14">
        <v>1</v>
      </c>
      <c r="U89" s="22">
        <v>9.32</v>
      </c>
      <c r="V89" t="s">
        <v>35</v>
      </c>
      <c r="W89">
        <v>-1</v>
      </c>
      <c r="X89" t="s">
        <v>83</v>
      </c>
      <c r="Y89" t="s">
        <v>37</v>
      </c>
    </row>
    <row r="90" spans="1:25" x14ac:dyDescent="0.2">
      <c r="A90" t="s">
        <v>25</v>
      </c>
      <c r="B90" t="s">
        <v>26</v>
      </c>
      <c r="C90" t="s">
        <v>27</v>
      </c>
      <c r="D90" t="s">
        <v>28</v>
      </c>
      <c r="E90" t="s">
        <v>38</v>
      </c>
      <c r="F90" t="s">
        <v>39</v>
      </c>
      <c r="G90" s="1">
        <v>40914</v>
      </c>
      <c r="H90" s="1">
        <v>40864</v>
      </c>
      <c r="I90" t="s">
        <v>31</v>
      </c>
      <c r="J90" t="s">
        <v>40</v>
      </c>
      <c r="K90" t="s">
        <v>41</v>
      </c>
      <c r="L90" s="5">
        <v>18.149999999999999</v>
      </c>
      <c r="M90" s="6">
        <v>60</v>
      </c>
      <c r="N90" s="22">
        <v>1089</v>
      </c>
      <c r="O90" t="s">
        <v>42</v>
      </c>
      <c r="P90" t="s">
        <v>43</v>
      </c>
      <c r="Q90" t="s">
        <v>44</v>
      </c>
      <c r="R90" t="s">
        <v>45</v>
      </c>
      <c r="S90" s="4">
        <v>16.739999999999998</v>
      </c>
      <c r="T90" s="14">
        <v>60</v>
      </c>
      <c r="U90" s="22">
        <v>1004.4</v>
      </c>
      <c r="V90" t="s">
        <v>35</v>
      </c>
      <c r="W90">
        <v>-1</v>
      </c>
      <c r="X90" t="s">
        <v>36</v>
      </c>
      <c r="Y90" t="s">
        <v>37</v>
      </c>
    </row>
    <row r="91" spans="1:25" x14ac:dyDescent="0.2">
      <c r="A91" t="s">
        <v>255</v>
      </c>
      <c r="B91" t="s">
        <v>256</v>
      </c>
      <c r="C91" t="s">
        <v>257</v>
      </c>
      <c r="D91" t="s">
        <v>258</v>
      </c>
      <c r="E91" t="s">
        <v>276</v>
      </c>
      <c r="F91" t="s">
        <v>277</v>
      </c>
      <c r="G91" s="1">
        <v>40914</v>
      </c>
      <c r="H91" s="1">
        <v>40882</v>
      </c>
      <c r="I91" t="s">
        <v>31</v>
      </c>
      <c r="J91" t="s">
        <v>278</v>
      </c>
      <c r="K91" t="s">
        <v>279</v>
      </c>
      <c r="L91" s="5">
        <v>87.9</v>
      </c>
      <c r="M91" s="6">
        <v>15</v>
      </c>
      <c r="N91" s="22">
        <v>1318.5</v>
      </c>
      <c r="O91" t="s">
        <v>280</v>
      </c>
      <c r="P91" t="s">
        <v>281</v>
      </c>
      <c r="Q91" t="s">
        <v>179</v>
      </c>
      <c r="R91" t="s">
        <v>180</v>
      </c>
      <c r="S91" s="4">
        <v>62.12</v>
      </c>
      <c r="T91" s="14">
        <v>15</v>
      </c>
      <c r="U91" s="22">
        <v>931.8</v>
      </c>
      <c r="V91" t="s">
        <v>35</v>
      </c>
      <c r="W91">
        <v>-1</v>
      </c>
      <c r="X91" t="s">
        <v>36</v>
      </c>
      <c r="Y91" t="s">
        <v>37</v>
      </c>
    </row>
    <row r="92" spans="1:25" x14ac:dyDescent="0.2">
      <c r="A92" t="s">
        <v>1038</v>
      </c>
      <c r="B92" t="s">
        <v>1039</v>
      </c>
      <c r="C92" t="s">
        <v>1040</v>
      </c>
      <c r="D92" t="s">
        <v>1041</v>
      </c>
      <c r="E92" t="s">
        <v>1042</v>
      </c>
      <c r="F92" t="s">
        <v>1043</v>
      </c>
      <c r="G92" s="1">
        <v>40935</v>
      </c>
      <c r="H92" s="1">
        <v>40892</v>
      </c>
      <c r="I92" t="s">
        <v>68</v>
      </c>
      <c r="J92" t="s">
        <v>1050</v>
      </c>
      <c r="K92" t="s">
        <v>186</v>
      </c>
      <c r="L92" s="5">
        <v>230.07</v>
      </c>
      <c r="M92" s="6">
        <v>3</v>
      </c>
      <c r="N92" s="22">
        <v>690.21</v>
      </c>
      <c r="O92" t="s">
        <v>1045</v>
      </c>
      <c r="P92" t="s">
        <v>1046</v>
      </c>
      <c r="Q92" t="s">
        <v>90</v>
      </c>
      <c r="R92" t="s">
        <v>91</v>
      </c>
      <c r="S92" s="4">
        <v>71.569999999999993</v>
      </c>
      <c r="T92" s="14">
        <v>3</v>
      </c>
      <c r="U92" s="22">
        <v>214.71</v>
      </c>
      <c r="V92" t="s">
        <v>35</v>
      </c>
      <c r="W92">
        <v>-1</v>
      </c>
      <c r="X92" t="s">
        <v>99</v>
      </c>
      <c r="Y92" t="s">
        <v>37</v>
      </c>
    </row>
    <row r="93" spans="1:25" x14ac:dyDescent="0.2">
      <c r="A93" t="s">
        <v>884</v>
      </c>
      <c r="B93" t="s">
        <v>885</v>
      </c>
      <c r="C93" t="s">
        <v>228</v>
      </c>
      <c r="D93" t="s">
        <v>886</v>
      </c>
      <c r="E93" t="s">
        <v>1193</v>
      </c>
      <c r="F93" t="s">
        <v>1194</v>
      </c>
      <c r="G93" s="1">
        <v>40935</v>
      </c>
      <c r="H93" s="1">
        <v>40878</v>
      </c>
      <c r="I93" t="s">
        <v>31</v>
      </c>
      <c r="J93" t="s">
        <v>1195</v>
      </c>
      <c r="K93" t="s">
        <v>186</v>
      </c>
      <c r="L93" s="5">
        <v>102.6</v>
      </c>
      <c r="M93" s="6">
        <v>50</v>
      </c>
      <c r="N93" s="22">
        <v>5130</v>
      </c>
      <c r="O93" t="s">
        <v>1196</v>
      </c>
      <c r="S93" s="4">
        <v>78.14</v>
      </c>
      <c r="T93" s="14">
        <v>50</v>
      </c>
      <c r="U93" s="22">
        <f>T93*S93</f>
        <v>3907</v>
      </c>
      <c r="V93" t="s">
        <v>35</v>
      </c>
      <c r="W93">
        <v>0</v>
      </c>
      <c r="X93" t="s">
        <v>99</v>
      </c>
      <c r="Y93" t="s">
        <v>37</v>
      </c>
    </row>
    <row r="94" spans="1:25" x14ac:dyDescent="0.2">
      <c r="A94" t="s">
        <v>884</v>
      </c>
      <c r="B94" t="s">
        <v>885</v>
      </c>
      <c r="C94" t="s">
        <v>228</v>
      </c>
      <c r="D94" t="s">
        <v>886</v>
      </c>
      <c r="E94" t="s">
        <v>1193</v>
      </c>
      <c r="F94" t="s">
        <v>1194</v>
      </c>
      <c r="G94" s="1">
        <v>40935</v>
      </c>
      <c r="H94" s="1">
        <v>40878</v>
      </c>
      <c r="I94" t="s">
        <v>68</v>
      </c>
      <c r="J94" t="s">
        <v>1195</v>
      </c>
      <c r="K94" t="s">
        <v>186</v>
      </c>
      <c r="L94" s="5">
        <v>102.6</v>
      </c>
      <c r="M94" s="6">
        <v>30</v>
      </c>
      <c r="N94" s="22">
        <v>3078</v>
      </c>
      <c r="O94" t="s">
        <v>887</v>
      </c>
      <c r="P94" t="s">
        <v>888</v>
      </c>
      <c r="Q94" t="s">
        <v>90</v>
      </c>
      <c r="R94" t="s">
        <v>91</v>
      </c>
      <c r="S94" s="4">
        <v>78.14</v>
      </c>
      <c r="T94" s="14">
        <v>30</v>
      </c>
      <c r="U94" s="22">
        <v>2344.1999999999998</v>
      </c>
      <c r="V94" t="s">
        <v>35</v>
      </c>
      <c r="W94">
        <v>-1</v>
      </c>
      <c r="X94" t="s">
        <v>99</v>
      </c>
      <c r="Y94" t="s">
        <v>37</v>
      </c>
    </row>
    <row r="95" spans="1:25" x14ac:dyDescent="0.2">
      <c r="A95" t="s">
        <v>169</v>
      </c>
      <c r="B95" t="s">
        <v>170</v>
      </c>
      <c r="C95" t="s">
        <v>171</v>
      </c>
      <c r="D95" t="s">
        <v>172</v>
      </c>
      <c r="E95" t="s">
        <v>173</v>
      </c>
      <c r="F95" t="s">
        <v>174</v>
      </c>
      <c r="G95" s="1">
        <v>40921</v>
      </c>
      <c r="H95" s="1">
        <v>40891</v>
      </c>
      <c r="I95" t="s">
        <v>68</v>
      </c>
      <c r="J95" t="s">
        <v>187</v>
      </c>
      <c r="K95" t="s">
        <v>186</v>
      </c>
      <c r="L95" s="5">
        <v>65.5</v>
      </c>
      <c r="M95" s="6">
        <v>1</v>
      </c>
      <c r="N95" s="22">
        <v>65.5</v>
      </c>
      <c r="O95" t="s">
        <v>177</v>
      </c>
      <c r="P95" t="s">
        <v>178</v>
      </c>
      <c r="Q95" t="s">
        <v>179</v>
      </c>
      <c r="R95" t="s">
        <v>180</v>
      </c>
      <c r="S95" s="4">
        <v>46.31</v>
      </c>
      <c r="T95" s="14">
        <v>1</v>
      </c>
      <c r="U95" s="22">
        <v>46.31</v>
      </c>
      <c r="V95" t="s">
        <v>35</v>
      </c>
      <c r="W95">
        <v>-1</v>
      </c>
      <c r="X95" t="s">
        <v>83</v>
      </c>
      <c r="Y95" t="s">
        <v>37</v>
      </c>
    </row>
    <row r="96" spans="1:25" x14ac:dyDescent="0.2">
      <c r="A96" t="s">
        <v>1059</v>
      </c>
      <c r="B96" t="s">
        <v>1060</v>
      </c>
      <c r="C96" t="s">
        <v>257</v>
      </c>
      <c r="D96" t="s">
        <v>1061</v>
      </c>
      <c r="E96" t="s">
        <v>1062</v>
      </c>
      <c r="F96" t="s">
        <v>1063</v>
      </c>
      <c r="G96" s="1">
        <v>40935</v>
      </c>
      <c r="H96" s="1">
        <v>40931</v>
      </c>
      <c r="I96" t="s">
        <v>52</v>
      </c>
      <c r="J96" t="s">
        <v>1066</v>
      </c>
      <c r="K96" t="s">
        <v>186</v>
      </c>
      <c r="L96" s="5">
        <v>575</v>
      </c>
      <c r="M96" s="6">
        <v>1</v>
      </c>
      <c r="N96" s="22">
        <v>575</v>
      </c>
      <c r="O96" t="s">
        <v>1065</v>
      </c>
      <c r="S96" s="4">
        <v>193.04</v>
      </c>
      <c r="T96" s="14">
        <v>1</v>
      </c>
      <c r="U96" s="22">
        <f>T96*S96</f>
        <v>193.04</v>
      </c>
      <c r="V96" t="s">
        <v>35</v>
      </c>
      <c r="W96">
        <v>0</v>
      </c>
      <c r="X96" t="s">
        <v>99</v>
      </c>
      <c r="Y96" t="s">
        <v>37</v>
      </c>
    </row>
    <row r="97" spans="1:25" x14ac:dyDescent="0.2">
      <c r="A97" t="s">
        <v>1059</v>
      </c>
      <c r="B97" t="s">
        <v>1060</v>
      </c>
      <c r="C97" t="s">
        <v>257</v>
      </c>
      <c r="D97" t="s">
        <v>1061</v>
      </c>
      <c r="E97" t="s">
        <v>1067</v>
      </c>
      <c r="F97" t="s">
        <v>1068</v>
      </c>
      <c r="G97" s="1">
        <v>40939</v>
      </c>
      <c r="H97" s="1">
        <v>40935</v>
      </c>
      <c r="I97" t="s">
        <v>31</v>
      </c>
      <c r="J97" t="s">
        <v>1069</v>
      </c>
      <c r="K97" t="s">
        <v>1070</v>
      </c>
      <c r="L97" s="5">
        <v>160</v>
      </c>
      <c r="M97" s="6">
        <v>2</v>
      </c>
      <c r="N97" s="22">
        <v>320</v>
      </c>
      <c r="O97" t="s">
        <v>1071</v>
      </c>
      <c r="S97" s="4">
        <v>54.01</v>
      </c>
      <c r="T97" s="14">
        <v>2</v>
      </c>
      <c r="U97" s="22">
        <f>T97*S97</f>
        <v>108.02</v>
      </c>
      <c r="V97" t="s">
        <v>35</v>
      </c>
      <c r="W97">
        <v>0</v>
      </c>
      <c r="X97" t="s">
        <v>290</v>
      </c>
      <c r="Y97" t="s">
        <v>37</v>
      </c>
    </row>
    <row r="98" spans="1:25" x14ac:dyDescent="0.2">
      <c r="A98" t="s">
        <v>734</v>
      </c>
      <c r="B98" t="s">
        <v>735</v>
      </c>
      <c r="C98" t="s">
        <v>216</v>
      </c>
      <c r="D98" t="s">
        <v>736</v>
      </c>
      <c r="E98" t="s">
        <v>745</v>
      </c>
      <c r="F98" t="s">
        <v>746</v>
      </c>
      <c r="G98" s="1">
        <v>40935</v>
      </c>
      <c r="H98" s="1">
        <v>40919</v>
      </c>
      <c r="I98" t="s">
        <v>61</v>
      </c>
      <c r="J98" t="s">
        <v>751</v>
      </c>
      <c r="K98" t="s">
        <v>186</v>
      </c>
      <c r="L98" s="5">
        <v>13.5</v>
      </c>
      <c r="M98" s="6">
        <v>15</v>
      </c>
      <c r="N98" s="22">
        <v>202.5</v>
      </c>
      <c r="O98" t="s">
        <v>748</v>
      </c>
      <c r="P98" t="s">
        <v>749</v>
      </c>
      <c r="Q98" t="s">
        <v>97</v>
      </c>
      <c r="R98" t="s">
        <v>98</v>
      </c>
      <c r="S98" s="4">
        <v>9.86</v>
      </c>
      <c r="T98" s="14">
        <v>15</v>
      </c>
      <c r="U98" s="22">
        <v>147.9</v>
      </c>
      <c r="V98" t="s">
        <v>35</v>
      </c>
      <c r="W98">
        <v>-1</v>
      </c>
      <c r="X98" t="s">
        <v>99</v>
      </c>
      <c r="Y98" t="s">
        <v>37</v>
      </c>
    </row>
    <row r="99" spans="1:25" x14ac:dyDescent="0.2">
      <c r="A99" t="s">
        <v>891</v>
      </c>
      <c r="B99" t="s">
        <v>892</v>
      </c>
      <c r="C99" t="s">
        <v>48</v>
      </c>
      <c r="D99" t="s">
        <v>893</v>
      </c>
      <c r="E99" t="s">
        <v>1169</v>
      </c>
      <c r="F99" t="s">
        <v>1170</v>
      </c>
      <c r="G99" s="1">
        <v>40921</v>
      </c>
      <c r="H99" s="1">
        <v>40898</v>
      </c>
      <c r="I99" t="s">
        <v>31</v>
      </c>
      <c r="J99" t="s">
        <v>1171</v>
      </c>
      <c r="K99" t="s">
        <v>183</v>
      </c>
      <c r="L99" s="5">
        <v>26.4</v>
      </c>
      <c r="M99" s="6">
        <v>25</v>
      </c>
      <c r="N99" s="22">
        <v>660</v>
      </c>
      <c r="O99" t="s">
        <v>1172</v>
      </c>
      <c r="P99" t="s">
        <v>1173</v>
      </c>
      <c r="Q99" t="s">
        <v>1174</v>
      </c>
      <c r="R99" t="s">
        <v>1175</v>
      </c>
      <c r="S99" s="4">
        <v>20.91</v>
      </c>
      <c r="T99" s="14">
        <v>25</v>
      </c>
      <c r="U99" s="22">
        <v>522.75</v>
      </c>
      <c r="V99" t="s">
        <v>35</v>
      </c>
      <c r="W99">
        <v>-1</v>
      </c>
      <c r="X99" t="s">
        <v>83</v>
      </c>
      <c r="Y99" t="s">
        <v>37</v>
      </c>
    </row>
    <row r="100" spans="1:25" x14ac:dyDescent="0.2">
      <c r="A100" t="s">
        <v>614</v>
      </c>
      <c r="B100" t="s">
        <v>615</v>
      </c>
      <c r="C100" t="s">
        <v>27</v>
      </c>
      <c r="D100" t="s">
        <v>616</v>
      </c>
      <c r="E100" t="s">
        <v>622</v>
      </c>
      <c r="F100" t="s">
        <v>623</v>
      </c>
      <c r="G100" s="1">
        <v>40914</v>
      </c>
      <c r="H100" s="1">
        <v>40886</v>
      </c>
      <c r="I100" t="s">
        <v>31</v>
      </c>
      <c r="J100" t="s">
        <v>624</v>
      </c>
      <c r="K100" t="s">
        <v>183</v>
      </c>
      <c r="L100" s="5">
        <v>74.5</v>
      </c>
      <c r="M100" s="6">
        <v>10</v>
      </c>
      <c r="N100" s="22">
        <v>745</v>
      </c>
      <c r="O100" t="s">
        <v>625</v>
      </c>
      <c r="P100" t="s">
        <v>626</v>
      </c>
      <c r="Q100" t="s">
        <v>77</v>
      </c>
      <c r="R100" t="s">
        <v>78</v>
      </c>
      <c r="S100" s="4">
        <v>52.67</v>
      </c>
      <c r="T100" s="14">
        <v>10</v>
      </c>
      <c r="U100" s="22">
        <v>526.70000000000005</v>
      </c>
      <c r="V100" t="s">
        <v>35</v>
      </c>
      <c r="W100">
        <v>-1</v>
      </c>
      <c r="X100" t="s">
        <v>36</v>
      </c>
      <c r="Y100" t="s">
        <v>37</v>
      </c>
    </row>
    <row r="101" spans="1:25" x14ac:dyDescent="0.2">
      <c r="A101" s="7" t="s">
        <v>255</v>
      </c>
      <c r="B101" s="7" t="s">
        <v>256</v>
      </c>
      <c r="C101" s="7" t="s">
        <v>257</v>
      </c>
      <c r="D101" s="7" t="s">
        <v>258</v>
      </c>
      <c r="E101" s="7" t="s">
        <v>264</v>
      </c>
      <c r="F101" s="7" t="s">
        <v>265</v>
      </c>
      <c r="G101" s="8">
        <v>40914</v>
      </c>
      <c r="H101" s="8">
        <v>40876</v>
      </c>
      <c r="I101" s="7" t="s">
        <v>31</v>
      </c>
      <c r="J101" s="7" t="s">
        <v>266</v>
      </c>
      <c r="K101" s="7" t="s">
        <v>183</v>
      </c>
      <c r="L101" s="9">
        <v>109.5</v>
      </c>
      <c r="M101" s="7">
        <v>16</v>
      </c>
      <c r="N101" s="22">
        <v>1752</v>
      </c>
      <c r="O101" s="7" t="s">
        <v>267</v>
      </c>
      <c r="P101" s="7"/>
      <c r="Q101" s="7"/>
      <c r="R101" s="7"/>
      <c r="S101" s="9">
        <v>0</v>
      </c>
      <c r="T101" s="16">
        <v>0</v>
      </c>
      <c r="U101" s="22">
        <v>0</v>
      </c>
      <c r="V101" s="7" t="s">
        <v>35</v>
      </c>
      <c r="W101" s="7">
        <v>0</v>
      </c>
      <c r="X101" s="7" t="s">
        <v>36</v>
      </c>
      <c r="Y101" s="7" t="s">
        <v>37</v>
      </c>
    </row>
    <row r="102" spans="1:25" x14ac:dyDescent="0.2">
      <c r="A102" t="s">
        <v>980</v>
      </c>
      <c r="B102" t="s">
        <v>981</v>
      </c>
      <c r="C102" t="s">
        <v>982</v>
      </c>
      <c r="D102" t="s">
        <v>983</v>
      </c>
      <c r="E102" t="s">
        <v>984</v>
      </c>
      <c r="F102" t="s">
        <v>985</v>
      </c>
      <c r="G102" s="1">
        <v>40935</v>
      </c>
      <c r="H102" s="1">
        <v>40862</v>
      </c>
      <c r="I102" t="s">
        <v>31</v>
      </c>
      <c r="J102" t="s">
        <v>986</v>
      </c>
      <c r="K102" t="s">
        <v>183</v>
      </c>
      <c r="L102" s="5">
        <v>103.3</v>
      </c>
      <c r="M102" s="6">
        <v>10</v>
      </c>
      <c r="N102" s="22">
        <v>1033</v>
      </c>
      <c r="O102" t="s">
        <v>987</v>
      </c>
      <c r="P102" t="s">
        <v>988</v>
      </c>
      <c r="Q102" t="s">
        <v>97</v>
      </c>
      <c r="R102" t="s">
        <v>98</v>
      </c>
      <c r="S102" s="4">
        <v>46.57</v>
      </c>
      <c r="T102" s="14">
        <v>10</v>
      </c>
      <c r="U102" s="22">
        <v>465.7</v>
      </c>
      <c r="V102" t="s">
        <v>35</v>
      </c>
      <c r="W102">
        <v>-1</v>
      </c>
      <c r="X102" t="s">
        <v>99</v>
      </c>
      <c r="Y102" t="s">
        <v>37</v>
      </c>
    </row>
    <row r="103" spans="1:25" x14ac:dyDescent="0.2">
      <c r="A103" t="s">
        <v>754</v>
      </c>
      <c r="B103" t="s">
        <v>755</v>
      </c>
      <c r="C103" t="s">
        <v>48</v>
      </c>
      <c r="D103" t="s">
        <v>756</v>
      </c>
      <c r="E103" t="s">
        <v>757</v>
      </c>
      <c r="F103" t="s">
        <v>758</v>
      </c>
      <c r="G103" s="1">
        <v>40925</v>
      </c>
      <c r="H103" s="1">
        <v>40889</v>
      </c>
      <c r="I103" t="s">
        <v>31</v>
      </c>
      <c r="J103" t="s">
        <v>759</v>
      </c>
      <c r="K103" t="s">
        <v>183</v>
      </c>
      <c r="L103" s="5">
        <v>98.4</v>
      </c>
      <c r="M103" s="6">
        <v>2</v>
      </c>
      <c r="N103" s="22">
        <v>196.8</v>
      </c>
      <c r="O103" t="s">
        <v>760</v>
      </c>
      <c r="S103" s="4">
        <v>45.53</v>
      </c>
      <c r="T103" s="14">
        <v>2</v>
      </c>
      <c r="U103" s="22">
        <f>T103*S103</f>
        <v>91.06</v>
      </c>
      <c r="V103" t="s">
        <v>35</v>
      </c>
      <c r="W103">
        <v>0</v>
      </c>
      <c r="X103" t="s">
        <v>92</v>
      </c>
      <c r="Y103" t="s">
        <v>37</v>
      </c>
    </row>
    <row r="104" spans="1:25" x14ac:dyDescent="0.2">
      <c r="A104" t="s">
        <v>255</v>
      </c>
      <c r="B104" t="s">
        <v>256</v>
      </c>
      <c r="C104" t="s">
        <v>257</v>
      </c>
      <c r="D104" t="s">
        <v>258</v>
      </c>
      <c r="E104" t="s">
        <v>264</v>
      </c>
      <c r="F104" t="s">
        <v>265</v>
      </c>
      <c r="G104" s="1">
        <v>40914</v>
      </c>
      <c r="H104" s="1">
        <v>40876</v>
      </c>
      <c r="I104" t="s">
        <v>52</v>
      </c>
      <c r="J104" t="s">
        <v>268</v>
      </c>
      <c r="K104" t="s">
        <v>183</v>
      </c>
      <c r="L104" s="5">
        <v>29.5</v>
      </c>
      <c r="M104" s="6">
        <v>16</v>
      </c>
      <c r="N104" s="22">
        <v>472</v>
      </c>
      <c r="O104" t="s">
        <v>269</v>
      </c>
      <c r="S104" s="4">
        <v>24</v>
      </c>
      <c r="T104" s="14">
        <v>16</v>
      </c>
      <c r="U104" s="22">
        <f>T104*S104</f>
        <v>384</v>
      </c>
      <c r="V104" t="s">
        <v>35</v>
      </c>
      <c r="W104">
        <v>0</v>
      </c>
      <c r="X104" t="s">
        <v>36</v>
      </c>
      <c r="Y104" t="s">
        <v>37</v>
      </c>
    </row>
    <row r="105" spans="1:25" x14ac:dyDescent="0.2">
      <c r="A105" t="s">
        <v>713</v>
      </c>
      <c r="B105" t="s">
        <v>714</v>
      </c>
      <c r="C105" t="s">
        <v>102</v>
      </c>
      <c r="D105" t="s">
        <v>715</v>
      </c>
      <c r="E105" t="s">
        <v>716</v>
      </c>
      <c r="F105" t="s">
        <v>717</v>
      </c>
      <c r="G105" s="1">
        <v>40921</v>
      </c>
      <c r="H105" s="1">
        <v>40891</v>
      </c>
      <c r="I105" t="s">
        <v>31</v>
      </c>
      <c r="J105" t="s">
        <v>718</v>
      </c>
      <c r="K105" t="s">
        <v>183</v>
      </c>
      <c r="L105" s="5">
        <v>62.51</v>
      </c>
      <c r="M105" s="6">
        <v>5</v>
      </c>
      <c r="N105" s="22">
        <v>312.55</v>
      </c>
      <c r="O105" t="s">
        <v>719</v>
      </c>
      <c r="P105" t="s">
        <v>720</v>
      </c>
      <c r="Q105" t="s">
        <v>90</v>
      </c>
      <c r="R105" t="s">
        <v>91</v>
      </c>
      <c r="S105" s="4">
        <v>24.31</v>
      </c>
      <c r="T105" s="14">
        <v>5</v>
      </c>
      <c r="U105" s="22">
        <v>121.55</v>
      </c>
      <c r="V105" t="s">
        <v>35</v>
      </c>
      <c r="W105">
        <v>-1</v>
      </c>
      <c r="X105" t="s">
        <v>83</v>
      </c>
      <c r="Y105" t="s">
        <v>37</v>
      </c>
    </row>
    <row r="106" spans="1:25" x14ac:dyDescent="0.2">
      <c r="A106" t="s">
        <v>169</v>
      </c>
      <c r="B106" t="s">
        <v>170</v>
      </c>
      <c r="C106" t="s">
        <v>171</v>
      </c>
      <c r="D106" t="s">
        <v>172</v>
      </c>
      <c r="E106" t="s">
        <v>173</v>
      </c>
      <c r="F106" t="s">
        <v>174</v>
      </c>
      <c r="G106" s="1">
        <v>40921</v>
      </c>
      <c r="H106" s="1">
        <v>40891</v>
      </c>
      <c r="I106" t="s">
        <v>61</v>
      </c>
      <c r="J106" t="s">
        <v>182</v>
      </c>
      <c r="K106" t="s">
        <v>183</v>
      </c>
      <c r="L106" s="5">
        <v>34.4</v>
      </c>
      <c r="M106" s="6">
        <v>2</v>
      </c>
      <c r="N106" s="22">
        <v>68.8</v>
      </c>
      <c r="O106" t="s">
        <v>177</v>
      </c>
      <c r="S106" s="4">
        <v>22.83</v>
      </c>
      <c r="T106" s="14">
        <v>2</v>
      </c>
      <c r="U106" s="22">
        <f>T106*S106</f>
        <v>45.66</v>
      </c>
      <c r="V106" t="s">
        <v>35</v>
      </c>
      <c r="W106">
        <v>0</v>
      </c>
      <c r="X106" t="s">
        <v>83</v>
      </c>
      <c r="Y106" t="s">
        <v>37</v>
      </c>
    </row>
    <row r="107" spans="1:25" x14ac:dyDescent="0.2">
      <c r="A107" t="s">
        <v>25</v>
      </c>
      <c r="B107" t="s">
        <v>26</v>
      </c>
      <c r="C107" t="s">
        <v>27</v>
      </c>
      <c r="D107" t="s">
        <v>28</v>
      </c>
      <c r="E107" t="s">
        <v>1141</v>
      </c>
      <c r="F107" t="s">
        <v>1142</v>
      </c>
      <c r="G107" s="1">
        <v>40919</v>
      </c>
      <c r="H107" s="1">
        <v>40865</v>
      </c>
      <c r="I107" t="s">
        <v>52</v>
      </c>
      <c r="J107" t="s">
        <v>1149</v>
      </c>
      <c r="K107" t="s">
        <v>1150</v>
      </c>
      <c r="L107" s="5">
        <v>34.1</v>
      </c>
      <c r="M107" s="6">
        <v>30</v>
      </c>
      <c r="N107" s="22">
        <v>1023</v>
      </c>
      <c r="O107" t="s">
        <v>1151</v>
      </c>
      <c r="P107" t="s">
        <v>1152</v>
      </c>
      <c r="Q107" t="s">
        <v>1147</v>
      </c>
      <c r="R107" t="s">
        <v>1148</v>
      </c>
      <c r="S107" s="4">
        <v>22.68</v>
      </c>
      <c r="T107" s="14">
        <v>30</v>
      </c>
      <c r="U107" s="22">
        <v>680.4</v>
      </c>
      <c r="V107" t="s">
        <v>35</v>
      </c>
      <c r="W107">
        <v>-1</v>
      </c>
      <c r="X107" t="s">
        <v>83</v>
      </c>
      <c r="Y107" t="s">
        <v>37</v>
      </c>
    </row>
    <row r="108" spans="1:25" x14ac:dyDescent="0.2">
      <c r="A108" t="s">
        <v>672</v>
      </c>
      <c r="B108" t="s">
        <v>673</v>
      </c>
      <c r="C108" t="s">
        <v>127</v>
      </c>
      <c r="D108" t="s">
        <v>674</v>
      </c>
      <c r="E108" t="s">
        <v>686</v>
      </c>
      <c r="F108" t="s">
        <v>687</v>
      </c>
      <c r="G108" s="1">
        <v>40925</v>
      </c>
      <c r="H108" s="1">
        <v>40871</v>
      </c>
      <c r="I108" t="s">
        <v>31</v>
      </c>
      <c r="J108" t="s">
        <v>688</v>
      </c>
      <c r="K108" t="s">
        <v>689</v>
      </c>
      <c r="L108" s="5">
        <v>80.459999999999994</v>
      </c>
      <c r="M108" s="6">
        <v>1</v>
      </c>
      <c r="N108" s="22">
        <v>80.459999999999994</v>
      </c>
      <c r="O108" t="s">
        <v>690</v>
      </c>
      <c r="P108" t="s">
        <v>691</v>
      </c>
      <c r="Q108" t="s">
        <v>119</v>
      </c>
      <c r="R108" t="s">
        <v>120</v>
      </c>
      <c r="S108" s="4">
        <v>51.2</v>
      </c>
      <c r="T108" s="14">
        <v>1</v>
      </c>
      <c r="U108" s="22">
        <v>51.2</v>
      </c>
      <c r="V108" t="s">
        <v>35</v>
      </c>
      <c r="W108">
        <v>-1</v>
      </c>
      <c r="X108" t="s">
        <v>92</v>
      </c>
      <c r="Y108" t="s">
        <v>37</v>
      </c>
    </row>
    <row r="109" spans="1:25" x14ac:dyDescent="0.2">
      <c r="A109" t="s">
        <v>734</v>
      </c>
      <c r="B109" t="s">
        <v>735</v>
      </c>
      <c r="C109" t="s">
        <v>216</v>
      </c>
      <c r="D109" t="s">
        <v>736</v>
      </c>
      <c r="E109" t="s">
        <v>745</v>
      </c>
      <c r="F109" t="s">
        <v>746</v>
      </c>
      <c r="G109" s="1">
        <v>40935</v>
      </c>
      <c r="H109" s="1">
        <v>40919</v>
      </c>
      <c r="I109" t="s">
        <v>31</v>
      </c>
      <c r="J109" t="s">
        <v>747</v>
      </c>
      <c r="K109" t="s">
        <v>183</v>
      </c>
      <c r="L109" s="5">
        <v>71.5</v>
      </c>
      <c r="M109" s="6">
        <v>10</v>
      </c>
      <c r="N109" s="22">
        <v>715</v>
      </c>
      <c r="O109" t="s">
        <v>748</v>
      </c>
      <c r="P109" t="s">
        <v>749</v>
      </c>
      <c r="Q109" t="s">
        <v>97</v>
      </c>
      <c r="R109" t="s">
        <v>98</v>
      </c>
      <c r="S109" s="4">
        <v>47.54</v>
      </c>
      <c r="T109" s="14">
        <v>10</v>
      </c>
      <c r="U109" s="22">
        <v>475.4</v>
      </c>
      <c r="V109" t="s">
        <v>35</v>
      </c>
      <c r="W109">
        <v>-1</v>
      </c>
      <c r="X109" t="s">
        <v>99</v>
      </c>
      <c r="Y109" t="s">
        <v>37</v>
      </c>
    </row>
    <row r="110" spans="1:25" x14ac:dyDescent="0.2">
      <c r="A110" t="s">
        <v>1059</v>
      </c>
      <c r="B110" t="s">
        <v>1060</v>
      </c>
      <c r="C110" t="s">
        <v>257</v>
      </c>
      <c r="D110" t="s">
        <v>1061</v>
      </c>
      <c r="E110" t="s">
        <v>1062</v>
      </c>
      <c r="F110" t="s">
        <v>1063</v>
      </c>
      <c r="G110" s="1">
        <v>40935</v>
      </c>
      <c r="H110" s="1">
        <v>40931</v>
      </c>
      <c r="I110" t="s">
        <v>31</v>
      </c>
      <c r="J110" t="s">
        <v>1064</v>
      </c>
      <c r="K110" t="s">
        <v>183</v>
      </c>
      <c r="L110" s="5">
        <v>150</v>
      </c>
      <c r="M110" s="6">
        <v>2</v>
      </c>
      <c r="N110" s="22">
        <v>300</v>
      </c>
      <c r="O110" t="s">
        <v>1065</v>
      </c>
      <c r="S110" s="4">
        <v>35.78</v>
      </c>
      <c r="T110" s="14">
        <v>2</v>
      </c>
      <c r="U110" s="22">
        <f>T110*S110</f>
        <v>71.56</v>
      </c>
      <c r="V110" t="s">
        <v>35</v>
      </c>
      <c r="W110">
        <v>0</v>
      </c>
      <c r="X110" t="s">
        <v>99</v>
      </c>
      <c r="Y110" t="s">
        <v>37</v>
      </c>
    </row>
    <row r="111" spans="1:25" x14ac:dyDescent="0.2">
      <c r="A111" t="s">
        <v>25</v>
      </c>
      <c r="B111" t="s">
        <v>26</v>
      </c>
      <c r="C111" t="s">
        <v>27</v>
      </c>
      <c r="D111" t="s">
        <v>28</v>
      </c>
      <c r="E111" t="s">
        <v>1141</v>
      </c>
      <c r="F111" t="s">
        <v>1142</v>
      </c>
      <c r="G111" s="1">
        <v>40919</v>
      </c>
      <c r="H111" s="1">
        <v>40865</v>
      </c>
      <c r="I111" t="s">
        <v>31</v>
      </c>
      <c r="J111" t="s">
        <v>1143</v>
      </c>
      <c r="K111" t="s">
        <v>1144</v>
      </c>
      <c r="L111" s="5">
        <v>55</v>
      </c>
      <c r="M111" s="6">
        <v>50</v>
      </c>
      <c r="N111" s="22">
        <v>2750</v>
      </c>
      <c r="O111" t="s">
        <v>1145</v>
      </c>
      <c r="P111" t="s">
        <v>1146</v>
      </c>
      <c r="Q111" t="s">
        <v>1147</v>
      </c>
      <c r="R111" t="s">
        <v>1148</v>
      </c>
      <c r="S111" s="4">
        <v>44.44</v>
      </c>
      <c r="T111" s="14">
        <v>50</v>
      </c>
      <c r="U111" s="22">
        <v>2222</v>
      </c>
      <c r="V111" t="s">
        <v>35</v>
      </c>
      <c r="W111">
        <v>-1</v>
      </c>
      <c r="X111" t="s">
        <v>83</v>
      </c>
      <c r="Y111" t="s">
        <v>37</v>
      </c>
    </row>
    <row r="112" spans="1:25" x14ac:dyDescent="0.2">
      <c r="A112" t="s">
        <v>169</v>
      </c>
      <c r="B112" t="s">
        <v>170</v>
      </c>
      <c r="C112" t="s">
        <v>171</v>
      </c>
      <c r="D112" t="s">
        <v>172</v>
      </c>
      <c r="E112" t="s">
        <v>173</v>
      </c>
      <c r="F112" t="s">
        <v>174</v>
      </c>
      <c r="G112" s="1">
        <v>40921</v>
      </c>
      <c r="H112" s="1">
        <v>40891</v>
      </c>
      <c r="I112" t="s">
        <v>63</v>
      </c>
      <c r="J112" t="s">
        <v>184</v>
      </c>
      <c r="K112" t="s">
        <v>183</v>
      </c>
      <c r="L112" s="5">
        <v>72.5</v>
      </c>
      <c r="M112" s="6">
        <v>1</v>
      </c>
      <c r="N112" s="22">
        <v>72.5</v>
      </c>
      <c r="O112" t="s">
        <v>177</v>
      </c>
      <c r="S112" s="4">
        <v>23.78</v>
      </c>
      <c r="T112" s="14">
        <v>1</v>
      </c>
      <c r="U112" s="22">
        <f>T112*S112</f>
        <v>23.78</v>
      </c>
      <c r="V112" t="s">
        <v>35</v>
      </c>
      <c r="W112">
        <v>0</v>
      </c>
      <c r="X112" t="s">
        <v>83</v>
      </c>
      <c r="Y112" t="s">
        <v>37</v>
      </c>
    </row>
    <row r="113" spans="1:25" x14ac:dyDescent="0.2">
      <c r="A113" t="s">
        <v>891</v>
      </c>
      <c r="B113" t="s">
        <v>892</v>
      </c>
      <c r="C113" t="s">
        <v>48</v>
      </c>
      <c r="D113" t="s">
        <v>893</v>
      </c>
      <c r="E113" t="s">
        <v>1167</v>
      </c>
      <c r="F113" t="s">
        <v>1168</v>
      </c>
      <c r="G113" s="1">
        <v>40928</v>
      </c>
      <c r="H113" s="1">
        <v>40912</v>
      </c>
      <c r="I113" t="s">
        <v>31</v>
      </c>
      <c r="J113" t="s">
        <v>923</v>
      </c>
      <c r="K113" t="s">
        <v>183</v>
      </c>
      <c r="L113" s="5">
        <v>42.6</v>
      </c>
      <c r="M113" s="6">
        <v>10</v>
      </c>
      <c r="N113" s="22">
        <v>426</v>
      </c>
      <c r="O113" t="s">
        <v>924</v>
      </c>
      <c r="P113" t="s">
        <v>925</v>
      </c>
      <c r="Q113" t="s">
        <v>926</v>
      </c>
      <c r="R113" t="s">
        <v>927</v>
      </c>
      <c r="S113" s="4">
        <v>29.71</v>
      </c>
      <c r="T113" s="14">
        <v>10</v>
      </c>
      <c r="U113" s="22">
        <v>297.10000000000002</v>
      </c>
      <c r="V113" t="s">
        <v>35</v>
      </c>
      <c r="W113">
        <v>-1</v>
      </c>
      <c r="X113" t="s">
        <v>92</v>
      </c>
      <c r="Y113" t="s">
        <v>37</v>
      </c>
    </row>
    <row r="114" spans="1:25" x14ac:dyDescent="0.2">
      <c r="A114" t="s">
        <v>255</v>
      </c>
      <c r="B114" t="s">
        <v>256</v>
      </c>
      <c r="C114" t="s">
        <v>257</v>
      </c>
      <c r="D114" t="s">
        <v>258</v>
      </c>
      <c r="E114" t="s">
        <v>270</v>
      </c>
      <c r="F114" t="s">
        <v>271</v>
      </c>
      <c r="G114" s="1">
        <v>40935</v>
      </c>
      <c r="H114" s="1">
        <v>40920</v>
      </c>
      <c r="I114" t="s">
        <v>31</v>
      </c>
      <c r="J114" t="s">
        <v>272</v>
      </c>
      <c r="K114" t="s">
        <v>183</v>
      </c>
      <c r="L114" s="5">
        <v>38.5</v>
      </c>
      <c r="M114" s="6">
        <v>5</v>
      </c>
      <c r="N114" s="22">
        <v>192.5</v>
      </c>
      <c r="O114" t="s">
        <v>273</v>
      </c>
      <c r="P114" t="s">
        <v>274</v>
      </c>
      <c r="Q114" t="s">
        <v>97</v>
      </c>
      <c r="R114" t="s">
        <v>98</v>
      </c>
      <c r="S114" s="4">
        <v>30.76</v>
      </c>
      <c r="T114" s="14">
        <v>5</v>
      </c>
      <c r="U114" s="22">
        <v>153.80000000000001</v>
      </c>
      <c r="V114" t="s">
        <v>35</v>
      </c>
      <c r="W114">
        <v>-1</v>
      </c>
      <c r="X114" t="s">
        <v>99</v>
      </c>
      <c r="Y114" t="s">
        <v>37</v>
      </c>
    </row>
    <row r="115" spans="1:25" x14ac:dyDescent="0.2">
      <c r="A115" t="s">
        <v>884</v>
      </c>
      <c r="B115" t="s">
        <v>885</v>
      </c>
      <c r="C115" t="s">
        <v>228</v>
      </c>
      <c r="D115" t="s">
        <v>886</v>
      </c>
      <c r="E115" t="s">
        <v>1193</v>
      </c>
      <c r="F115" t="s">
        <v>1194</v>
      </c>
      <c r="G115" s="1">
        <v>40935</v>
      </c>
      <c r="H115" s="1">
        <v>40878</v>
      </c>
      <c r="I115" t="s">
        <v>64</v>
      </c>
      <c r="J115" t="s">
        <v>272</v>
      </c>
      <c r="K115" t="s">
        <v>183</v>
      </c>
      <c r="L115" s="5">
        <v>32.94</v>
      </c>
      <c r="M115" s="6">
        <v>50</v>
      </c>
      <c r="N115" s="22">
        <v>1647</v>
      </c>
      <c r="O115" t="s">
        <v>1200</v>
      </c>
      <c r="P115" t="s">
        <v>1201</v>
      </c>
      <c r="Q115" t="s">
        <v>97</v>
      </c>
      <c r="R115" t="s">
        <v>98</v>
      </c>
      <c r="S115" s="4">
        <v>26</v>
      </c>
      <c r="T115" s="14">
        <v>50</v>
      </c>
      <c r="U115" s="22">
        <v>1300</v>
      </c>
      <c r="V115" t="s">
        <v>35</v>
      </c>
      <c r="W115">
        <v>-1</v>
      </c>
      <c r="X115" t="s">
        <v>99</v>
      </c>
      <c r="Y115" t="s">
        <v>37</v>
      </c>
    </row>
    <row r="116" spans="1:25" x14ac:dyDescent="0.2">
      <c r="A116" t="s">
        <v>627</v>
      </c>
      <c r="B116" t="s">
        <v>628</v>
      </c>
      <c r="C116" t="s">
        <v>136</v>
      </c>
      <c r="D116" t="s">
        <v>629</v>
      </c>
      <c r="E116" t="s">
        <v>630</v>
      </c>
      <c r="F116" t="s">
        <v>631</v>
      </c>
      <c r="G116" s="1">
        <v>40921</v>
      </c>
      <c r="H116" s="1">
        <v>40827</v>
      </c>
      <c r="I116" t="s">
        <v>61</v>
      </c>
      <c r="J116" t="s">
        <v>637</v>
      </c>
      <c r="K116" t="s">
        <v>638</v>
      </c>
      <c r="L116" s="5">
        <v>128.49</v>
      </c>
      <c r="M116" s="6">
        <v>1</v>
      </c>
      <c r="N116" s="22">
        <v>128.49</v>
      </c>
      <c r="O116" t="s">
        <v>639</v>
      </c>
      <c r="P116" t="s">
        <v>640</v>
      </c>
      <c r="Q116" t="s">
        <v>77</v>
      </c>
      <c r="R116" t="s">
        <v>78</v>
      </c>
      <c r="S116" s="4">
        <v>49.97</v>
      </c>
      <c r="T116" s="14">
        <v>1</v>
      </c>
      <c r="U116" s="22">
        <v>49.97</v>
      </c>
      <c r="V116" t="s">
        <v>35</v>
      </c>
      <c r="W116">
        <v>-1</v>
      </c>
      <c r="X116" t="s">
        <v>83</v>
      </c>
      <c r="Y116" t="s">
        <v>37</v>
      </c>
    </row>
    <row r="117" spans="1:25" x14ac:dyDescent="0.2">
      <c r="A117" t="s">
        <v>134</v>
      </c>
      <c r="B117" t="s">
        <v>135</v>
      </c>
      <c r="C117" t="s">
        <v>136</v>
      </c>
      <c r="D117" t="s">
        <v>137</v>
      </c>
      <c r="E117" t="s">
        <v>138</v>
      </c>
      <c r="F117" t="s">
        <v>139</v>
      </c>
      <c r="G117" s="1">
        <v>40921</v>
      </c>
      <c r="H117" s="1">
        <v>40900</v>
      </c>
      <c r="I117" t="s">
        <v>31</v>
      </c>
      <c r="J117" t="s">
        <v>140</v>
      </c>
      <c r="K117" t="s">
        <v>141</v>
      </c>
      <c r="L117" s="5">
        <v>204.32</v>
      </c>
      <c r="M117" s="6">
        <v>2</v>
      </c>
      <c r="N117" s="22">
        <v>408.64</v>
      </c>
      <c r="O117" t="s">
        <v>142</v>
      </c>
      <c r="P117" t="s">
        <v>143</v>
      </c>
      <c r="Q117" t="s">
        <v>90</v>
      </c>
      <c r="R117" t="s">
        <v>91</v>
      </c>
      <c r="S117" s="4">
        <v>72.23</v>
      </c>
      <c r="T117" s="14">
        <v>2</v>
      </c>
      <c r="U117" s="22">
        <v>144.46</v>
      </c>
      <c r="V117" t="s">
        <v>35</v>
      </c>
      <c r="W117">
        <v>-1</v>
      </c>
      <c r="X117" t="s">
        <v>83</v>
      </c>
      <c r="Y117" t="s">
        <v>37</v>
      </c>
    </row>
    <row r="118" spans="1:25" x14ac:dyDescent="0.2">
      <c r="A118" t="s">
        <v>247</v>
      </c>
      <c r="B118" t="s">
        <v>248</v>
      </c>
      <c r="C118" t="s">
        <v>249</v>
      </c>
      <c r="D118" t="s">
        <v>250</v>
      </c>
      <c r="E118" t="s">
        <v>251</v>
      </c>
      <c r="F118" t="s">
        <v>252</v>
      </c>
      <c r="G118" s="1">
        <v>40921</v>
      </c>
      <c r="H118" s="1">
        <v>40882</v>
      </c>
      <c r="I118" t="s">
        <v>31</v>
      </c>
      <c r="J118" t="s">
        <v>140</v>
      </c>
      <c r="K118" t="s">
        <v>141</v>
      </c>
      <c r="L118" s="5">
        <v>232.18</v>
      </c>
      <c r="M118" s="6">
        <v>2</v>
      </c>
      <c r="N118" s="22">
        <v>464.36</v>
      </c>
      <c r="O118" t="s">
        <v>253</v>
      </c>
      <c r="P118" t="s">
        <v>254</v>
      </c>
      <c r="Q118" t="s">
        <v>90</v>
      </c>
      <c r="R118" t="s">
        <v>91</v>
      </c>
      <c r="S118" s="4">
        <v>72.23</v>
      </c>
      <c r="T118" s="14">
        <v>2</v>
      </c>
      <c r="U118" s="22">
        <v>144.46</v>
      </c>
      <c r="V118" t="s">
        <v>35</v>
      </c>
      <c r="W118">
        <v>-1</v>
      </c>
      <c r="X118" t="s">
        <v>83</v>
      </c>
      <c r="Y118" t="s">
        <v>37</v>
      </c>
    </row>
    <row r="119" spans="1:25" x14ac:dyDescent="0.2">
      <c r="A119" t="s">
        <v>672</v>
      </c>
      <c r="B119" t="s">
        <v>673</v>
      </c>
      <c r="C119" t="s">
        <v>127</v>
      </c>
      <c r="D119" t="s">
        <v>674</v>
      </c>
      <c r="E119" t="s">
        <v>693</v>
      </c>
      <c r="F119" t="s">
        <v>694</v>
      </c>
      <c r="G119" s="1">
        <v>40921</v>
      </c>
      <c r="H119" s="1">
        <v>40841</v>
      </c>
      <c r="I119" t="s">
        <v>52</v>
      </c>
      <c r="J119" t="s">
        <v>700</v>
      </c>
      <c r="K119" t="s">
        <v>701</v>
      </c>
      <c r="L119" s="5">
        <v>24.26</v>
      </c>
      <c r="M119" s="6">
        <v>1</v>
      </c>
      <c r="N119" s="22">
        <v>24.26</v>
      </c>
      <c r="O119" t="s">
        <v>702</v>
      </c>
      <c r="P119" t="s">
        <v>703</v>
      </c>
      <c r="Q119" t="s">
        <v>77</v>
      </c>
      <c r="R119" t="s">
        <v>78</v>
      </c>
      <c r="S119" s="4">
        <v>16.22</v>
      </c>
      <c r="T119" s="14">
        <v>1</v>
      </c>
      <c r="U119" s="22">
        <v>16.22</v>
      </c>
      <c r="V119" t="s">
        <v>35</v>
      </c>
      <c r="W119">
        <v>-1</v>
      </c>
      <c r="X119" t="s">
        <v>83</v>
      </c>
      <c r="Y119" t="s">
        <v>37</v>
      </c>
    </row>
    <row r="120" spans="1:25" x14ac:dyDescent="0.2">
      <c r="A120" t="s">
        <v>614</v>
      </c>
      <c r="B120" t="s">
        <v>615</v>
      </c>
      <c r="C120" t="s">
        <v>27</v>
      </c>
      <c r="D120" t="s">
        <v>616</v>
      </c>
      <c r="E120" t="s">
        <v>617</v>
      </c>
      <c r="F120" t="s">
        <v>618</v>
      </c>
      <c r="G120" s="1">
        <v>40921</v>
      </c>
      <c r="H120" s="1">
        <v>40913</v>
      </c>
      <c r="I120" t="s">
        <v>31</v>
      </c>
      <c r="J120" t="s">
        <v>619</v>
      </c>
      <c r="K120" t="s">
        <v>107</v>
      </c>
      <c r="L120" s="5">
        <v>12.7</v>
      </c>
      <c r="M120" s="6">
        <v>40</v>
      </c>
      <c r="N120" s="22">
        <v>508</v>
      </c>
      <c r="O120" t="s">
        <v>620</v>
      </c>
      <c r="S120" s="4">
        <v>6.02</v>
      </c>
      <c r="T120" s="14">
        <v>40</v>
      </c>
      <c r="U120" s="22">
        <f>T120*S120</f>
        <v>240.79999999999998</v>
      </c>
      <c r="V120" t="s">
        <v>35</v>
      </c>
      <c r="W120">
        <v>0</v>
      </c>
      <c r="X120" t="s">
        <v>83</v>
      </c>
      <c r="Y120" t="s">
        <v>37</v>
      </c>
    </row>
    <row r="121" spans="1:25" x14ac:dyDescent="0.2">
      <c r="A121" t="s">
        <v>614</v>
      </c>
      <c r="B121" t="s">
        <v>615</v>
      </c>
      <c r="C121" t="s">
        <v>27</v>
      </c>
      <c r="D121" t="s">
        <v>616</v>
      </c>
      <c r="E121" t="s">
        <v>617</v>
      </c>
      <c r="F121" t="s">
        <v>618</v>
      </c>
      <c r="G121" s="1">
        <v>40921</v>
      </c>
      <c r="H121" s="1">
        <v>40913</v>
      </c>
      <c r="I121" t="s">
        <v>52</v>
      </c>
      <c r="J121" t="s">
        <v>619</v>
      </c>
      <c r="K121" t="s">
        <v>107</v>
      </c>
      <c r="L121" s="5">
        <v>12.7</v>
      </c>
      <c r="M121" s="6">
        <v>20</v>
      </c>
      <c r="N121" s="22">
        <v>254</v>
      </c>
      <c r="O121" t="s">
        <v>621</v>
      </c>
      <c r="S121" s="4">
        <v>6.02</v>
      </c>
      <c r="T121" s="14">
        <v>20</v>
      </c>
      <c r="U121" s="22">
        <f>T121*S121</f>
        <v>120.39999999999999</v>
      </c>
      <c r="V121" t="s">
        <v>35</v>
      </c>
      <c r="W121">
        <v>0</v>
      </c>
      <c r="X121" t="s">
        <v>83</v>
      </c>
      <c r="Y121" t="s">
        <v>37</v>
      </c>
    </row>
    <row r="122" spans="1:25" x14ac:dyDescent="0.2">
      <c r="A122" t="s">
        <v>734</v>
      </c>
      <c r="B122" t="s">
        <v>735</v>
      </c>
      <c r="C122" t="s">
        <v>216</v>
      </c>
      <c r="D122" t="s">
        <v>736</v>
      </c>
      <c r="E122" t="s">
        <v>737</v>
      </c>
      <c r="F122" t="s">
        <v>738</v>
      </c>
      <c r="G122" s="1">
        <v>40921</v>
      </c>
      <c r="H122" s="1">
        <v>40883</v>
      </c>
      <c r="I122" t="s">
        <v>31</v>
      </c>
      <c r="J122" t="s">
        <v>619</v>
      </c>
      <c r="K122" t="s">
        <v>107</v>
      </c>
      <c r="L122" s="5">
        <v>12.7</v>
      </c>
      <c r="M122" s="6">
        <v>5</v>
      </c>
      <c r="N122" s="22">
        <v>63.5</v>
      </c>
      <c r="O122" t="s">
        <v>739</v>
      </c>
      <c r="S122" s="4">
        <v>6.02</v>
      </c>
      <c r="T122" s="14">
        <v>5</v>
      </c>
      <c r="U122" s="22">
        <f>T122*S122</f>
        <v>30.099999999999998</v>
      </c>
      <c r="V122" t="s">
        <v>35</v>
      </c>
      <c r="W122">
        <v>0</v>
      </c>
      <c r="X122" t="s">
        <v>83</v>
      </c>
      <c r="Y122" t="s">
        <v>37</v>
      </c>
    </row>
    <row r="123" spans="1:25" x14ac:dyDescent="0.2">
      <c r="A123" t="s">
        <v>1030</v>
      </c>
      <c r="B123" t="s">
        <v>1031</v>
      </c>
      <c r="C123" t="s">
        <v>48</v>
      </c>
      <c r="D123" t="s">
        <v>1032</v>
      </c>
      <c r="E123" t="s">
        <v>1037</v>
      </c>
      <c r="F123" t="s">
        <v>1034</v>
      </c>
      <c r="G123" s="1">
        <v>40932</v>
      </c>
      <c r="H123" s="1">
        <v>40893</v>
      </c>
      <c r="I123" t="s">
        <v>31</v>
      </c>
      <c r="J123" t="s">
        <v>619</v>
      </c>
      <c r="K123" t="s">
        <v>107</v>
      </c>
      <c r="L123" s="5">
        <v>21.03</v>
      </c>
      <c r="M123" s="6">
        <v>8</v>
      </c>
      <c r="N123" s="22">
        <v>168.24</v>
      </c>
      <c r="O123" t="s">
        <v>1035</v>
      </c>
      <c r="S123" s="4">
        <v>6.02</v>
      </c>
      <c r="T123" s="14">
        <v>8</v>
      </c>
      <c r="U123" s="22">
        <f>T123*S123</f>
        <v>48.16</v>
      </c>
      <c r="V123" t="s">
        <v>35</v>
      </c>
      <c r="W123">
        <v>0</v>
      </c>
      <c r="X123" t="s">
        <v>99</v>
      </c>
      <c r="Y123" t="s">
        <v>37</v>
      </c>
    </row>
    <row r="124" spans="1:25" x14ac:dyDescent="0.2">
      <c r="A124" t="s">
        <v>1030</v>
      </c>
      <c r="B124" t="s">
        <v>1031</v>
      </c>
      <c r="C124" t="s">
        <v>48</v>
      </c>
      <c r="D124" t="s">
        <v>1032</v>
      </c>
      <c r="E124" t="s">
        <v>1037</v>
      </c>
      <c r="F124" t="s">
        <v>1034</v>
      </c>
      <c r="G124" s="1">
        <v>40932</v>
      </c>
      <c r="H124" s="1">
        <v>40893</v>
      </c>
      <c r="I124" t="s">
        <v>61</v>
      </c>
      <c r="J124" t="s">
        <v>619</v>
      </c>
      <c r="K124" t="s">
        <v>107</v>
      </c>
      <c r="L124" s="5">
        <v>21.03</v>
      </c>
      <c r="M124" s="6">
        <v>8</v>
      </c>
      <c r="N124" s="22">
        <v>168.24</v>
      </c>
      <c r="O124" t="s">
        <v>1035</v>
      </c>
      <c r="S124" s="4">
        <v>6.02</v>
      </c>
      <c r="T124" s="14">
        <v>8</v>
      </c>
      <c r="U124" s="22">
        <f>T124*S124</f>
        <v>48.16</v>
      </c>
      <c r="V124" t="s">
        <v>35</v>
      </c>
      <c r="W124">
        <v>0</v>
      </c>
      <c r="X124" t="s">
        <v>99</v>
      </c>
      <c r="Y124" t="s">
        <v>37</v>
      </c>
    </row>
    <row r="125" spans="1:25" x14ac:dyDescent="0.2">
      <c r="A125" t="s">
        <v>100</v>
      </c>
      <c r="B125" t="s">
        <v>101</v>
      </c>
      <c r="C125" t="s">
        <v>102</v>
      </c>
      <c r="D125" t="s">
        <v>103</v>
      </c>
      <c r="E125" t="s">
        <v>104</v>
      </c>
      <c r="F125" t="s">
        <v>105</v>
      </c>
      <c r="G125" s="1">
        <v>40935</v>
      </c>
      <c r="H125" s="1">
        <v>40913</v>
      </c>
      <c r="I125" t="s">
        <v>52</v>
      </c>
      <c r="J125" t="s">
        <v>110</v>
      </c>
      <c r="K125" t="s">
        <v>107</v>
      </c>
      <c r="L125" s="5">
        <v>14.9</v>
      </c>
      <c r="M125" s="6">
        <v>1</v>
      </c>
      <c r="N125" s="22">
        <v>14.9</v>
      </c>
      <c r="O125" t="s">
        <v>111</v>
      </c>
      <c r="P125" t="s">
        <v>112</v>
      </c>
      <c r="Q125" t="s">
        <v>97</v>
      </c>
      <c r="R125" t="s">
        <v>98</v>
      </c>
      <c r="S125" s="4">
        <v>7.76</v>
      </c>
      <c r="T125" s="14">
        <v>1</v>
      </c>
      <c r="U125" s="22">
        <v>7.76</v>
      </c>
      <c r="V125" t="s">
        <v>35</v>
      </c>
      <c r="W125">
        <v>-1</v>
      </c>
      <c r="X125" t="s">
        <v>99</v>
      </c>
      <c r="Y125" t="s">
        <v>37</v>
      </c>
    </row>
    <row r="126" spans="1:25" x14ac:dyDescent="0.2">
      <c r="A126" t="s">
        <v>848</v>
      </c>
      <c r="B126" t="s">
        <v>849</v>
      </c>
      <c r="C126" t="s">
        <v>850</v>
      </c>
      <c r="D126" t="s">
        <v>851</v>
      </c>
      <c r="E126" t="s">
        <v>852</v>
      </c>
      <c r="F126" t="s">
        <v>853</v>
      </c>
      <c r="G126" s="1">
        <v>40914</v>
      </c>
      <c r="H126" s="1">
        <v>40886</v>
      </c>
      <c r="I126" t="s">
        <v>31</v>
      </c>
      <c r="J126" t="s">
        <v>110</v>
      </c>
      <c r="K126" t="s">
        <v>107</v>
      </c>
      <c r="L126" s="5">
        <v>27.57</v>
      </c>
      <c r="M126" s="6">
        <v>10</v>
      </c>
      <c r="N126" s="22">
        <v>275.7</v>
      </c>
      <c r="O126" t="s">
        <v>854</v>
      </c>
      <c r="P126" t="s">
        <v>855</v>
      </c>
      <c r="Q126" t="s">
        <v>179</v>
      </c>
      <c r="R126" t="s">
        <v>180</v>
      </c>
      <c r="S126" s="4">
        <v>7.5</v>
      </c>
      <c r="T126" s="14">
        <v>10</v>
      </c>
      <c r="U126" s="22">
        <v>75</v>
      </c>
      <c r="V126" t="s">
        <v>35</v>
      </c>
      <c r="W126">
        <v>-1</v>
      </c>
      <c r="X126" t="s">
        <v>36</v>
      </c>
      <c r="Y126" t="s">
        <v>37</v>
      </c>
    </row>
    <row r="127" spans="1:25" x14ac:dyDescent="0.2">
      <c r="A127" t="s">
        <v>1038</v>
      </c>
      <c r="B127" t="s">
        <v>1039</v>
      </c>
      <c r="C127" t="s">
        <v>1040</v>
      </c>
      <c r="D127" t="s">
        <v>1041</v>
      </c>
      <c r="E127" t="s">
        <v>1042</v>
      </c>
      <c r="F127" t="s">
        <v>1043</v>
      </c>
      <c r="G127" s="1">
        <v>40935</v>
      </c>
      <c r="H127" s="1">
        <v>40892</v>
      </c>
      <c r="I127" t="s">
        <v>52</v>
      </c>
      <c r="J127" t="s">
        <v>110</v>
      </c>
      <c r="K127" t="s">
        <v>107</v>
      </c>
      <c r="L127" s="5">
        <v>27.57</v>
      </c>
      <c r="M127" s="6">
        <v>7</v>
      </c>
      <c r="N127" s="22">
        <v>192.99</v>
      </c>
      <c r="O127" t="s">
        <v>1045</v>
      </c>
      <c r="P127" t="s">
        <v>1046</v>
      </c>
      <c r="Q127" t="s">
        <v>90</v>
      </c>
      <c r="R127" t="s">
        <v>91</v>
      </c>
      <c r="S127" s="4">
        <v>7.5</v>
      </c>
      <c r="T127" s="14">
        <v>7</v>
      </c>
      <c r="U127" s="22">
        <v>52.5</v>
      </c>
      <c r="V127" t="s">
        <v>35</v>
      </c>
      <c r="W127">
        <v>-1</v>
      </c>
      <c r="X127" t="s">
        <v>99</v>
      </c>
      <c r="Y127" t="s">
        <v>37</v>
      </c>
    </row>
    <row r="128" spans="1:25" x14ac:dyDescent="0.2">
      <c r="A128" t="s">
        <v>1038</v>
      </c>
      <c r="B128" t="s">
        <v>1039</v>
      </c>
      <c r="C128" t="s">
        <v>1040</v>
      </c>
      <c r="D128" t="s">
        <v>1041</v>
      </c>
      <c r="E128" t="s">
        <v>1042</v>
      </c>
      <c r="F128" t="s">
        <v>1043</v>
      </c>
      <c r="G128" s="1">
        <v>40935</v>
      </c>
      <c r="H128" s="1">
        <v>40892</v>
      </c>
      <c r="I128" t="s">
        <v>61</v>
      </c>
      <c r="J128" t="s">
        <v>1047</v>
      </c>
      <c r="K128" t="s">
        <v>107</v>
      </c>
      <c r="L128" s="5">
        <v>33.89</v>
      </c>
      <c r="M128" s="6">
        <v>1</v>
      </c>
      <c r="N128" s="22">
        <v>33.89</v>
      </c>
      <c r="O128" t="s">
        <v>1045</v>
      </c>
      <c r="P128" t="s">
        <v>1046</v>
      </c>
      <c r="Q128" t="s">
        <v>97</v>
      </c>
      <c r="R128" t="s">
        <v>98</v>
      </c>
      <c r="S128" s="4">
        <v>10.55</v>
      </c>
      <c r="T128" s="14">
        <v>1</v>
      </c>
      <c r="U128" s="22">
        <v>10.55</v>
      </c>
      <c r="V128" t="s">
        <v>35</v>
      </c>
      <c r="W128">
        <v>-1</v>
      </c>
      <c r="X128" t="s">
        <v>99</v>
      </c>
      <c r="Y128" t="s">
        <v>37</v>
      </c>
    </row>
    <row r="129" spans="1:25" x14ac:dyDescent="0.2">
      <c r="A129" t="s">
        <v>100</v>
      </c>
      <c r="B129" t="s">
        <v>101</v>
      </c>
      <c r="C129" t="s">
        <v>102</v>
      </c>
      <c r="D129" t="s">
        <v>103</v>
      </c>
      <c r="E129" t="s">
        <v>117</v>
      </c>
      <c r="F129" t="s">
        <v>105</v>
      </c>
      <c r="G129" s="1">
        <v>40925</v>
      </c>
      <c r="H129" s="1">
        <v>40913</v>
      </c>
      <c r="I129" t="s">
        <v>31</v>
      </c>
      <c r="J129" t="s">
        <v>118</v>
      </c>
      <c r="K129" t="s">
        <v>107</v>
      </c>
      <c r="L129" s="5">
        <v>17.600000000000001</v>
      </c>
      <c r="M129" s="6">
        <v>15</v>
      </c>
      <c r="N129" s="22">
        <v>264</v>
      </c>
      <c r="O129" t="s">
        <v>108</v>
      </c>
      <c r="P129" t="s">
        <v>109</v>
      </c>
      <c r="Q129" t="s">
        <v>119</v>
      </c>
      <c r="R129" t="s">
        <v>120</v>
      </c>
      <c r="S129" s="4">
        <v>10.49</v>
      </c>
      <c r="T129" s="14">
        <v>15</v>
      </c>
      <c r="U129" s="22">
        <v>157.35</v>
      </c>
      <c r="V129" t="s">
        <v>35</v>
      </c>
      <c r="W129">
        <v>-1</v>
      </c>
      <c r="X129" t="s">
        <v>92</v>
      </c>
      <c r="Y129" t="s">
        <v>37</v>
      </c>
    </row>
    <row r="130" spans="1:25" x14ac:dyDescent="0.2">
      <c r="A130" t="s">
        <v>1038</v>
      </c>
      <c r="B130" t="s">
        <v>1039</v>
      </c>
      <c r="C130" t="s">
        <v>1040</v>
      </c>
      <c r="D130" t="s">
        <v>1041</v>
      </c>
      <c r="E130" t="s">
        <v>1042</v>
      </c>
      <c r="F130" t="s">
        <v>1043</v>
      </c>
      <c r="G130" s="1">
        <v>40935</v>
      </c>
      <c r="H130" s="1">
        <v>40892</v>
      </c>
      <c r="I130" t="s">
        <v>63</v>
      </c>
      <c r="J130" t="s">
        <v>1048</v>
      </c>
      <c r="K130" t="s">
        <v>107</v>
      </c>
      <c r="L130" s="5">
        <v>39.5</v>
      </c>
      <c r="M130" s="6">
        <v>1</v>
      </c>
      <c r="N130" s="22">
        <v>39.5</v>
      </c>
      <c r="O130" t="s">
        <v>1045</v>
      </c>
      <c r="P130" t="s">
        <v>1046</v>
      </c>
      <c r="Q130" t="s">
        <v>90</v>
      </c>
      <c r="R130" t="s">
        <v>91</v>
      </c>
      <c r="S130" s="4">
        <v>12.29</v>
      </c>
      <c r="T130" s="14">
        <v>1</v>
      </c>
      <c r="U130" s="22">
        <v>12.29</v>
      </c>
      <c r="V130" t="s">
        <v>35</v>
      </c>
      <c r="W130">
        <v>-1</v>
      </c>
      <c r="X130" t="s">
        <v>99</v>
      </c>
      <c r="Y130" t="s">
        <v>37</v>
      </c>
    </row>
    <row r="131" spans="1:25" x14ac:dyDescent="0.2">
      <c r="A131" t="s">
        <v>100</v>
      </c>
      <c r="B131" t="s">
        <v>101</v>
      </c>
      <c r="C131" t="s">
        <v>102</v>
      </c>
      <c r="D131" t="s">
        <v>103</v>
      </c>
      <c r="E131" t="s">
        <v>104</v>
      </c>
      <c r="F131" t="s">
        <v>105</v>
      </c>
      <c r="G131" s="1">
        <v>40935</v>
      </c>
      <c r="H131" s="1">
        <v>40913</v>
      </c>
      <c r="I131" t="s">
        <v>61</v>
      </c>
      <c r="J131" t="s">
        <v>113</v>
      </c>
      <c r="K131" t="s">
        <v>107</v>
      </c>
      <c r="L131" s="5">
        <v>22</v>
      </c>
      <c r="M131" s="6">
        <v>7</v>
      </c>
      <c r="N131" s="22">
        <v>154</v>
      </c>
      <c r="O131" t="s">
        <v>114</v>
      </c>
      <c r="P131" t="s">
        <v>115</v>
      </c>
      <c r="Q131" t="s">
        <v>97</v>
      </c>
      <c r="R131" t="s">
        <v>98</v>
      </c>
      <c r="S131" s="4">
        <v>13.14</v>
      </c>
      <c r="T131" s="14">
        <v>7</v>
      </c>
      <c r="U131" s="22">
        <v>91.98</v>
      </c>
      <c r="V131" t="s">
        <v>35</v>
      </c>
      <c r="W131">
        <v>-1</v>
      </c>
      <c r="X131" t="s">
        <v>99</v>
      </c>
      <c r="Y131" t="s">
        <v>37</v>
      </c>
    </row>
    <row r="132" spans="1:25" x14ac:dyDescent="0.2">
      <c r="A132" t="s">
        <v>734</v>
      </c>
      <c r="B132" t="s">
        <v>735</v>
      </c>
      <c r="C132" t="s">
        <v>216</v>
      </c>
      <c r="D132" t="s">
        <v>736</v>
      </c>
      <c r="E132" t="s">
        <v>737</v>
      </c>
      <c r="F132" t="s">
        <v>738</v>
      </c>
      <c r="G132" s="1">
        <v>40921</v>
      </c>
      <c r="H132" s="1">
        <v>40883</v>
      </c>
      <c r="I132" t="s">
        <v>52</v>
      </c>
      <c r="J132" t="s">
        <v>113</v>
      </c>
      <c r="K132" t="s">
        <v>107</v>
      </c>
      <c r="L132" s="5">
        <v>19.600000000000001</v>
      </c>
      <c r="M132" s="6">
        <v>5</v>
      </c>
      <c r="N132" s="22">
        <v>98</v>
      </c>
      <c r="O132" t="s">
        <v>739</v>
      </c>
      <c r="P132" t="s">
        <v>740</v>
      </c>
      <c r="Q132" t="s">
        <v>77</v>
      </c>
      <c r="R132" t="s">
        <v>78</v>
      </c>
      <c r="S132" s="4">
        <v>12.69</v>
      </c>
      <c r="T132" s="14">
        <v>5</v>
      </c>
      <c r="U132" s="22">
        <v>63.45</v>
      </c>
      <c r="V132" t="s">
        <v>35</v>
      </c>
      <c r="W132">
        <v>-1</v>
      </c>
      <c r="X132" t="s">
        <v>83</v>
      </c>
      <c r="Y132" t="s">
        <v>37</v>
      </c>
    </row>
    <row r="133" spans="1:25" x14ac:dyDescent="0.2">
      <c r="A133" t="s">
        <v>100</v>
      </c>
      <c r="B133" t="s">
        <v>101</v>
      </c>
      <c r="C133" t="s">
        <v>102</v>
      </c>
      <c r="D133" t="s">
        <v>103</v>
      </c>
      <c r="E133" t="s">
        <v>104</v>
      </c>
      <c r="F133" t="s">
        <v>105</v>
      </c>
      <c r="G133" s="1">
        <v>40935</v>
      </c>
      <c r="H133" s="1">
        <v>40913</v>
      </c>
      <c r="I133" t="s">
        <v>63</v>
      </c>
      <c r="J133" t="s">
        <v>116</v>
      </c>
      <c r="K133" t="s">
        <v>107</v>
      </c>
      <c r="L133" s="5">
        <v>23</v>
      </c>
      <c r="M133" s="6">
        <v>12</v>
      </c>
      <c r="N133" s="22">
        <v>276</v>
      </c>
      <c r="O133" t="s">
        <v>114</v>
      </c>
      <c r="P133" t="s">
        <v>115</v>
      </c>
      <c r="Q133" t="s">
        <v>97</v>
      </c>
      <c r="R133" t="s">
        <v>98</v>
      </c>
      <c r="S133" s="4">
        <v>12.42</v>
      </c>
      <c r="T133" s="14">
        <v>12</v>
      </c>
      <c r="U133" s="22">
        <v>149.04</v>
      </c>
      <c r="V133" t="s">
        <v>35</v>
      </c>
      <c r="W133">
        <v>-1</v>
      </c>
      <c r="X133" t="s">
        <v>99</v>
      </c>
      <c r="Y133" t="s">
        <v>37</v>
      </c>
    </row>
    <row r="134" spans="1:25" x14ac:dyDescent="0.2">
      <c r="A134" t="s">
        <v>1038</v>
      </c>
      <c r="B134" t="s">
        <v>1039</v>
      </c>
      <c r="C134" t="s">
        <v>1040</v>
      </c>
      <c r="D134" t="s">
        <v>1041</v>
      </c>
      <c r="E134" t="s">
        <v>1042</v>
      </c>
      <c r="F134" t="s">
        <v>1043</v>
      </c>
      <c r="G134" s="1">
        <v>40935</v>
      </c>
      <c r="H134" s="1">
        <v>40892</v>
      </c>
      <c r="I134" t="s">
        <v>31</v>
      </c>
      <c r="J134" t="s">
        <v>1044</v>
      </c>
      <c r="K134" t="s">
        <v>107</v>
      </c>
      <c r="L134" s="5">
        <v>31</v>
      </c>
      <c r="M134" s="6">
        <v>5</v>
      </c>
      <c r="N134" s="22">
        <v>155</v>
      </c>
      <c r="O134" t="s">
        <v>1045</v>
      </c>
      <c r="S134" s="4">
        <v>7.8</v>
      </c>
      <c r="T134" s="14">
        <v>5</v>
      </c>
      <c r="U134" s="22">
        <f>T134*S134</f>
        <v>39</v>
      </c>
      <c r="V134" t="s">
        <v>35</v>
      </c>
      <c r="W134">
        <v>0</v>
      </c>
      <c r="X134" t="s">
        <v>99</v>
      </c>
      <c r="Y134" t="s">
        <v>37</v>
      </c>
    </row>
    <row r="135" spans="1:25" x14ac:dyDescent="0.2">
      <c r="A135" t="s">
        <v>1038</v>
      </c>
      <c r="B135" t="s">
        <v>1039</v>
      </c>
      <c r="C135" t="s">
        <v>1040</v>
      </c>
      <c r="D135" t="s">
        <v>1041</v>
      </c>
      <c r="E135" t="s">
        <v>1042</v>
      </c>
      <c r="F135" t="s">
        <v>1043</v>
      </c>
      <c r="G135" s="1">
        <v>40935</v>
      </c>
      <c r="H135" s="1">
        <v>40892</v>
      </c>
      <c r="I135" t="s">
        <v>64</v>
      </c>
      <c r="J135" t="s">
        <v>1049</v>
      </c>
      <c r="K135" t="s">
        <v>107</v>
      </c>
      <c r="L135" s="5">
        <v>41.36</v>
      </c>
      <c r="M135" s="6">
        <v>1</v>
      </c>
      <c r="N135" s="22">
        <v>41.36</v>
      </c>
      <c r="O135" t="s">
        <v>1045</v>
      </c>
      <c r="P135" t="s">
        <v>1046</v>
      </c>
      <c r="Q135" t="s">
        <v>90</v>
      </c>
      <c r="R135" t="s">
        <v>91</v>
      </c>
      <c r="S135" s="4">
        <v>12.87</v>
      </c>
      <c r="T135" s="14">
        <v>1</v>
      </c>
      <c r="U135" s="22">
        <v>12.87</v>
      </c>
      <c r="V135" t="s">
        <v>35</v>
      </c>
      <c r="W135">
        <v>-1</v>
      </c>
      <c r="X135" t="s">
        <v>99</v>
      </c>
      <c r="Y135" t="s">
        <v>37</v>
      </c>
    </row>
    <row r="136" spans="1:25" x14ac:dyDescent="0.2">
      <c r="A136" t="s">
        <v>100</v>
      </c>
      <c r="B136" t="s">
        <v>101</v>
      </c>
      <c r="C136" t="s">
        <v>102</v>
      </c>
      <c r="D136" t="s">
        <v>103</v>
      </c>
      <c r="E136" t="s">
        <v>121</v>
      </c>
      <c r="F136" t="s">
        <v>122</v>
      </c>
      <c r="G136" s="1">
        <v>40914</v>
      </c>
      <c r="H136" s="1">
        <v>40883</v>
      </c>
      <c r="I136" t="s">
        <v>31</v>
      </c>
      <c r="J136" t="s">
        <v>123</v>
      </c>
      <c r="K136" t="s">
        <v>107</v>
      </c>
      <c r="L136" s="5">
        <v>14.6</v>
      </c>
      <c r="M136" s="6">
        <v>15</v>
      </c>
      <c r="N136" s="22">
        <v>219</v>
      </c>
      <c r="O136" t="s">
        <v>124</v>
      </c>
      <c r="S136" s="4">
        <v>8.43</v>
      </c>
      <c r="T136" s="14">
        <v>15</v>
      </c>
      <c r="U136" s="22">
        <f>T136*S136</f>
        <v>126.44999999999999</v>
      </c>
      <c r="V136" t="s">
        <v>35</v>
      </c>
      <c r="W136">
        <v>0</v>
      </c>
      <c r="X136" t="s">
        <v>36</v>
      </c>
      <c r="Y136" t="s">
        <v>37</v>
      </c>
    </row>
    <row r="137" spans="1:25" x14ac:dyDescent="0.2">
      <c r="A137" t="s">
        <v>169</v>
      </c>
      <c r="B137" t="s">
        <v>170</v>
      </c>
      <c r="C137" t="s">
        <v>171</v>
      </c>
      <c r="D137" t="s">
        <v>172</v>
      </c>
      <c r="E137" t="s">
        <v>173</v>
      </c>
      <c r="F137" t="s">
        <v>174</v>
      </c>
      <c r="G137" s="1">
        <v>40921</v>
      </c>
      <c r="H137" s="1">
        <v>40891</v>
      </c>
      <c r="I137" t="s">
        <v>71</v>
      </c>
      <c r="J137" t="s">
        <v>123</v>
      </c>
      <c r="K137" t="s">
        <v>107</v>
      </c>
      <c r="L137" s="5">
        <v>13.1</v>
      </c>
      <c r="M137" s="6">
        <v>5</v>
      </c>
      <c r="N137" s="22">
        <v>65.5</v>
      </c>
      <c r="O137" t="s">
        <v>177</v>
      </c>
      <c r="S137" s="4">
        <v>8.43</v>
      </c>
      <c r="T137" s="14">
        <v>5</v>
      </c>
      <c r="U137" s="22">
        <f>T137*S137</f>
        <v>42.15</v>
      </c>
      <c r="V137" t="s">
        <v>35</v>
      </c>
      <c r="W137">
        <v>0</v>
      </c>
      <c r="X137" t="s">
        <v>83</v>
      </c>
      <c r="Y137" t="s">
        <v>37</v>
      </c>
    </row>
    <row r="138" spans="1:25" x14ac:dyDescent="0.2">
      <c r="A138" t="s">
        <v>713</v>
      </c>
      <c r="B138" t="s">
        <v>714</v>
      </c>
      <c r="C138" t="s">
        <v>102</v>
      </c>
      <c r="D138" t="s">
        <v>715</v>
      </c>
      <c r="E138" t="s">
        <v>721</v>
      </c>
      <c r="F138" t="s">
        <v>722</v>
      </c>
      <c r="G138" s="1">
        <v>40925</v>
      </c>
      <c r="H138" s="1">
        <v>40913</v>
      </c>
      <c r="I138" t="s">
        <v>31</v>
      </c>
      <c r="J138" t="s">
        <v>123</v>
      </c>
      <c r="K138" t="s">
        <v>107</v>
      </c>
      <c r="L138" s="5">
        <v>21.71</v>
      </c>
      <c r="M138" s="6">
        <v>6</v>
      </c>
      <c r="N138" s="22">
        <v>130.26</v>
      </c>
      <c r="O138" t="s">
        <v>723</v>
      </c>
      <c r="S138" s="4">
        <v>8.43</v>
      </c>
      <c r="T138" s="14">
        <v>6</v>
      </c>
      <c r="U138" s="22">
        <f>T138*S138</f>
        <v>50.58</v>
      </c>
      <c r="V138" t="s">
        <v>35</v>
      </c>
      <c r="W138">
        <v>0</v>
      </c>
      <c r="X138" t="s">
        <v>92</v>
      </c>
      <c r="Y138" t="s">
        <v>37</v>
      </c>
    </row>
    <row r="139" spans="1:25" x14ac:dyDescent="0.2">
      <c r="A139" t="s">
        <v>100</v>
      </c>
      <c r="B139" t="s">
        <v>101</v>
      </c>
      <c r="C139" t="s">
        <v>102</v>
      </c>
      <c r="D139" t="s">
        <v>103</v>
      </c>
      <c r="E139" t="s">
        <v>104</v>
      </c>
      <c r="F139" t="s">
        <v>105</v>
      </c>
      <c r="G139" s="1">
        <v>40935</v>
      </c>
      <c r="H139" s="1">
        <v>40913</v>
      </c>
      <c r="I139" t="s">
        <v>31</v>
      </c>
      <c r="J139" t="s">
        <v>106</v>
      </c>
      <c r="K139" t="s">
        <v>107</v>
      </c>
      <c r="L139" s="5">
        <v>18</v>
      </c>
      <c r="M139" s="6">
        <v>100</v>
      </c>
      <c r="N139" s="22">
        <v>1800</v>
      </c>
      <c r="O139" t="s">
        <v>108</v>
      </c>
      <c r="P139" t="s">
        <v>109</v>
      </c>
      <c r="Q139" t="s">
        <v>97</v>
      </c>
      <c r="R139" t="s">
        <v>98</v>
      </c>
      <c r="S139" s="4">
        <v>10.77</v>
      </c>
      <c r="T139" s="14">
        <v>100</v>
      </c>
      <c r="U139" s="22">
        <v>1077</v>
      </c>
      <c r="V139" t="s">
        <v>35</v>
      </c>
      <c r="W139">
        <v>-1</v>
      </c>
      <c r="X139" t="s">
        <v>99</v>
      </c>
      <c r="Y139" t="s">
        <v>37</v>
      </c>
    </row>
    <row r="140" spans="1:25" x14ac:dyDescent="0.2">
      <c r="A140" t="s">
        <v>306</v>
      </c>
      <c r="B140" t="s">
        <v>307</v>
      </c>
      <c r="C140" t="s">
        <v>127</v>
      </c>
      <c r="D140" t="s">
        <v>308</v>
      </c>
      <c r="E140" t="s">
        <v>309</v>
      </c>
      <c r="F140" t="s">
        <v>310</v>
      </c>
      <c r="G140" s="1">
        <v>40921</v>
      </c>
      <c r="H140" s="1">
        <v>40893</v>
      </c>
      <c r="I140" t="s">
        <v>31</v>
      </c>
      <c r="J140" t="s">
        <v>311</v>
      </c>
      <c r="K140" t="s">
        <v>107</v>
      </c>
      <c r="L140" s="5">
        <v>32.700000000000003</v>
      </c>
      <c r="M140" s="6">
        <v>6</v>
      </c>
      <c r="N140" s="22">
        <v>196.2</v>
      </c>
      <c r="O140" t="s">
        <v>312</v>
      </c>
      <c r="P140" t="s">
        <v>313</v>
      </c>
      <c r="Q140" t="s">
        <v>90</v>
      </c>
      <c r="R140" t="s">
        <v>91</v>
      </c>
      <c r="S140" s="4">
        <v>9</v>
      </c>
      <c r="T140" s="14">
        <v>6</v>
      </c>
      <c r="U140" s="22">
        <v>54</v>
      </c>
      <c r="V140" t="s">
        <v>35</v>
      </c>
      <c r="W140">
        <v>-1</v>
      </c>
      <c r="X140" t="s">
        <v>83</v>
      </c>
      <c r="Y140" t="s">
        <v>37</v>
      </c>
    </row>
    <row r="141" spans="1:25" x14ac:dyDescent="0.2">
      <c r="A141" t="s">
        <v>606</v>
      </c>
      <c r="B141" t="s">
        <v>607</v>
      </c>
      <c r="C141" t="s">
        <v>216</v>
      </c>
      <c r="D141" t="s">
        <v>608</v>
      </c>
      <c r="E141" t="s">
        <v>609</v>
      </c>
      <c r="F141" t="s">
        <v>610</v>
      </c>
      <c r="G141" s="1">
        <v>40914</v>
      </c>
      <c r="H141" s="1">
        <v>40807</v>
      </c>
      <c r="I141" t="s">
        <v>31</v>
      </c>
      <c r="J141" t="s">
        <v>611</v>
      </c>
      <c r="K141" t="s">
        <v>107</v>
      </c>
      <c r="L141" s="5">
        <v>7.3</v>
      </c>
      <c r="M141" s="6">
        <v>300</v>
      </c>
      <c r="N141" s="22">
        <v>2190</v>
      </c>
      <c r="O141" t="s">
        <v>612</v>
      </c>
      <c r="P141" t="s">
        <v>613</v>
      </c>
      <c r="Q141" t="s">
        <v>57</v>
      </c>
      <c r="R141" t="s">
        <v>58</v>
      </c>
      <c r="S141" s="4">
        <v>5.47</v>
      </c>
      <c r="T141" s="14">
        <v>300</v>
      </c>
      <c r="U141" s="22">
        <v>1641</v>
      </c>
      <c r="V141" t="s">
        <v>35</v>
      </c>
      <c r="W141">
        <v>-1</v>
      </c>
      <c r="X141" t="s">
        <v>36</v>
      </c>
      <c r="Y141" t="s">
        <v>37</v>
      </c>
    </row>
    <row r="142" spans="1:25" x14ac:dyDescent="0.2">
      <c r="A142" t="s">
        <v>255</v>
      </c>
      <c r="B142" t="s">
        <v>256</v>
      </c>
      <c r="C142" t="s">
        <v>257</v>
      </c>
      <c r="D142" t="s">
        <v>258</v>
      </c>
      <c r="E142" t="s">
        <v>259</v>
      </c>
      <c r="F142" t="s">
        <v>260</v>
      </c>
      <c r="G142" s="1">
        <v>40925</v>
      </c>
      <c r="H142" s="1">
        <v>40778</v>
      </c>
      <c r="I142" t="s">
        <v>31</v>
      </c>
      <c r="J142" t="s">
        <v>261</v>
      </c>
      <c r="K142" t="s">
        <v>107</v>
      </c>
      <c r="L142" s="5">
        <v>10.6</v>
      </c>
      <c r="M142" s="6">
        <v>150</v>
      </c>
      <c r="N142" s="22">
        <v>1590</v>
      </c>
      <c r="O142" t="s">
        <v>262</v>
      </c>
      <c r="P142" t="s">
        <v>263</v>
      </c>
      <c r="Q142" t="s">
        <v>77</v>
      </c>
      <c r="R142" t="s">
        <v>78</v>
      </c>
      <c r="S142" s="4">
        <v>7.96</v>
      </c>
      <c r="T142" s="14">
        <v>150</v>
      </c>
      <c r="U142" s="22">
        <v>1194</v>
      </c>
      <c r="V142" t="s">
        <v>35</v>
      </c>
      <c r="W142">
        <v>-1</v>
      </c>
      <c r="X142" t="s">
        <v>92</v>
      </c>
      <c r="Y142" t="s">
        <v>37</v>
      </c>
    </row>
    <row r="143" spans="1:25" x14ac:dyDescent="0.2">
      <c r="A143" t="s">
        <v>938</v>
      </c>
      <c r="B143" t="s">
        <v>939</v>
      </c>
      <c r="C143" t="s">
        <v>136</v>
      </c>
      <c r="D143" t="s">
        <v>940</v>
      </c>
      <c r="E143" t="s">
        <v>941</v>
      </c>
      <c r="F143" t="s">
        <v>942</v>
      </c>
      <c r="G143" s="1">
        <v>40935</v>
      </c>
      <c r="H143" s="1">
        <v>40847</v>
      </c>
      <c r="I143" t="s">
        <v>31</v>
      </c>
      <c r="J143" t="s">
        <v>943</v>
      </c>
      <c r="K143" t="s">
        <v>944</v>
      </c>
      <c r="L143" s="5">
        <v>38.5</v>
      </c>
      <c r="M143" s="6">
        <v>4</v>
      </c>
      <c r="N143" s="22">
        <v>154</v>
      </c>
      <c r="O143" t="s">
        <v>945</v>
      </c>
      <c r="P143" t="s">
        <v>946</v>
      </c>
      <c r="Q143" t="s">
        <v>90</v>
      </c>
      <c r="R143" t="s">
        <v>91</v>
      </c>
      <c r="S143" s="4">
        <v>22.66</v>
      </c>
      <c r="T143" s="14">
        <v>4</v>
      </c>
      <c r="U143" s="22">
        <v>90.64</v>
      </c>
      <c r="V143" t="s">
        <v>59</v>
      </c>
      <c r="W143">
        <v>-1</v>
      </c>
      <c r="X143" t="s">
        <v>99</v>
      </c>
      <c r="Y143" t="s">
        <v>60</v>
      </c>
    </row>
    <row r="144" spans="1:25" x14ac:dyDescent="0.2">
      <c r="A144" t="s">
        <v>897</v>
      </c>
      <c r="B144" t="s">
        <v>898</v>
      </c>
      <c r="C144" t="s">
        <v>216</v>
      </c>
      <c r="D144" t="s">
        <v>899</v>
      </c>
      <c r="E144" t="s">
        <v>1238</v>
      </c>
      <c r="F144" t="s">
        <v>1239</v>
      </c>
      <c r="G144" s="1">
        <v>40921</v>
      </c>
      <c r="H144" s="1">
        <v>40855</v>
      </c>
      <c r="I144" t="s">
        <v>31</v>
      </c>
      <c r="J144" t="s">
        <v>1240</v>
      </c>
      <c r="K144" t="s">
        <v>726</v>
      </c>
      <c r="L144" s="5">
        <v>38.4</v>
      </c>
      <c r="M144" s="6">
        <v>10</v>
      </c>
      <c r="N144" s="22">
        <v>384</v>
      </c>
      <c r="O144" t="s">
        <v>901</v>
      </c>
      <c r="P144" t="s">
        <v>902</v>
      </c>
      <c r="Q144" t="s">
        <v>1241</v>
      </c>
      <c r="R144" t="s">
        <v>1242</v>
      </c>
      <c r="S144" s="4">
        <v>34.549999999999997</v>
      </c>
      <c r="T144" s="14">
        <v>10</v>
      </c>
      <c r="U144" s="22">
        <v>345.5</v>
      </c>
      <c r="V144" t="s">
        <v>59</v>
      </c>
      <c r="W144">
        <v>-1</v>
      </c>
      <c r="X144" t="s">
        <v>83</v>
      </c>
      <c r="Y144" t="s">
        <v>60</v>
      </c>
    </row>
    <row r="145" spans="1:25" x14ac:dyDescent="0.2">
      <c r="A145" t="s">
        <v>897</v>
      </c>
      <c r="B145" t="s">
        <v>898</v>
      </c>
      <c r="C145" t="s">
        <v>216</v>
      </c>
      <c r="D145" t="s">
        <v>899</v>
      </c>
      <c r="E145" t="s">
        <v>1268</v>
      </c>
      <c r="F145" t="s">
        <v>1269</v>
      </c>
      <c r="G145" s="1">
        <v>40928</v>
      </c>
      <c r="H145" s="1">
        <v>40869</v>
      </c>
      <c r="I145" t="s">
        <v>31</v>
      </c>
      <c r="J145" t="s">
        <v>1270</v>
      </c>
      <c r="K145" t="s">
        <v>726</v>
      </c>
      <c r="L145" s="5">
        <v>42.5</v>
      </c>
      <c r="M145" s="6">
        <v>50</v>
      </c>
      <c r="N145" s="22">
        <v>2125</v>
      </c>
      <c r="O145" t="s">
        <v>1271</v>
      </c>
      <c r="P145" t="s">
        <v>1272</v>
      </c>
      <c r="Q145" t="s">
        <v>77</v>
      </c>
      <c r="R145" t="s">
        <v>78</v>
      </c>
      <c r="S145" s="4">
        <v>40.46</v>
      </c>
      <c r="T145" s="14">
        <v>50</v>
      </c>
      <c r="U145" s="22">
        <v>2023</v>
      </c>
      <c r="V145" t="s">
        <v>59</v>
      </c>
      <c r="W145">
        <v>-1</v>
      </c>
      <c r="X145" t="s">
        <v>92</v>
      </c>
      <c r="Y145" t="s">
        <v>60</v>
      </c>
    </row>
    <row r="146" spans="1:25" x14ac:dyDescent="0.2">
      <c r="A146" t="s">
        <v>897</v>
      </c>
      <c r="B146" t="s">
        <v>898</v>
      </c>
      <c r="C146" t="s">
        <v>216</v>
      </c>
      <c r="D146" t="s">
        <v>899</v>
      </c>
      <c r="E146" t="s">
        <v>1238</v>
      </c>
      <c r="F146" t="s">
        <v>1239</v>
      </c>
      <c r="G146" s="1">
        <v>40921</v>
      </c>
      <c r="H146" s="1">
        <v>40855</v>
      </c>
      <c r="I146" t="s">
        <v>52</v>
      </c>
      <c r="J146" t="s">
        <v>1243</v>
      </c>
      <c r="K146" t="s">
        <v>726</v>
      </c>
      <c r="L146" s="5">
        <v>42</v>
      </c>
      <c r="M146" s="6">
        <v>10</v>
      </c>
      <c r="N146" s="22">
        <v>420</v>
      </c>
      <c r="O146" t="s">
        <v>901</v>
      </c>
      <c r="P146" t="s">
        <v>902</v>
      </c>
      <c r="Q146" t="s">
        <v>90</v>
      </c>
      <c r="R146" t="s">
        <v>91</v>
      </c>
      <c r="S146" s="4">
        <v>37.78</v>
      </c>
      <c r="T146" s="14">
        <v>10</v>
      </c>
      <c r="U146" s="22">
        <v>377.8</v>
      </c>
      <c r="V146" t="s">
        <v>59</v>
      </c>
      <c r="W146">
        <v>-1</v>
      </c>
      <c r="X146" t="s">
        <v>83</v>
      </c>
      <c r="Y146" t="s">
        <v>60</v>
      </c>
    </row>
    <row r="147" spans="1:25" x14ac:dyDescent="0.2">
      <c r="A147" t="s">
        <v>897</v>
      </c>
      <c r="B147" t="s">
        <v>898</v>
      </c>
      <c r="C147" t="s">
        <v>216</v>
      </c>
      <c r="D147" t="s">
        <v>899</v>
      </c>
      <c r="E147" t="s">
        <v>1238</v>
      </c>
      <c r="F147" t="s">
        <v>1239</v>
      </c>
      <c r="G147" s="1">
        <v>40921</v>
      </c>
      <c r="H147" s="1">
        <v>40855</v>
      </c>
      <c r="I147" t="s">
        <v>61</v>
      </c>
      <c r="J147" t="s">
        <v>1244</v>
      </c>
      <c r="K147" t="s">
        <v>726</v>
      </c>
      <c r="L147" s="5">
        <v>36</v>
      </c>
      <c r="M147" s="6">
        <v>10</v>
      </c>
      <c r="N147" s="22">
        <v>360</v>
      </c>
      <c r="O147" t="s">
        <v>901</v>
      </c>
      <c r="P147" t="s">
        <v>902</v>
      </c>
      <c r="Q147" t="s">
        <v>90</v>
      </c>
      <c r="R147" t="s">
        <v>91</v>
      </c>
      <c r="S147" s="4">
        <v>44.44</v>
      </c>
      <c r="T147" s="14">
        <v>10</v>
      </c>
      <c r="U147" s="22">
        <v>444.4</v>
      </c>
      <c r="V147" t="s">
        <v>59</v>
      </c>
      <c r="W147">
        <v>-1</v>
      </c>
      <c r="X147" t="s">
        <v>83</v>
      </c>
      <c r="Y147" t="s">
        <v>60</v>
      </c>
    </row>
    <row r="148" spans="1:25" x14ac:dyDescent="0.2">
      <c r="A148" t="s">
        <v>897</v>
      </c>
      <c r="B148" t="s">
        <v>898</v>
      </c>
      <c r="C148" t="s">
        <v>216</v>
      </c>
      <c r="D148" t="s">
        <v>899</v>
      </c>
      <c r="E148" t="s">
        <v>1238</v>
      </c>
      <c r="F148" t="s">
        <v>1239</v>
      </c>
      <c r="G148" s="1">
        <v>40921</v>
      </c>
      <c r="H148" s="1">
        <v>40855</v>
      </c>
      <c r="I148" t="s">
        <v>63</v>
      </c>
      <c r="J148" t="s">
        <v>1245</v>
      </c>
      <c r="K148" t="s">
        <v>726</v>
      </c>
      <c r="L148" s="5">
        <v>37.200000000000003</v>
      </c>
      <c r="M148" s="6">
        <v>5</v>
      </c>
      <c r="N148" s="22">
        <v>186</v>
      </c>
      <c r="O148" t="s">
        <v>901</v>
      </c>
      <c r="P148" t="s">
        <v>902</v>
      </c>
      <c r="Q148" t="s">
        <v>90</v>
      </c>
      <c r="R148" t="s">
        <v>91</v>
      </c>
      <c r="S148" s="4">
        <v>29.62</v>
      </c>
      <c r="T148" s="14">
        <v>5</v>
      </c>
      <c r="U148" s="22">
        <v>148.1</v>
      </c>
      <c r="V148" t="s">
        <v>59</v>
      </c>
      <c r="W148">
        <v>-1</v>
      </c>
      <c r="X148" t="s">
        <v>83</v>
      </c>
      <c r="Y148" t="s">
        <v>60</v>
      </c>
    </row>
    <row r="149" spans="1:25" x14ac:dyDescent="0.2">
      <c r="A149" t="s">
        <v>897</v>
      </c>
      <c r="B149" t="s">
        <v>898</v>
      </c>
      <c r="C149" t="s">
        <v>216</v>
      </c>
      <c r="D149" t="s">
        <v>899</v>
      </c>
      <c r="E149" t="s">
        <v>1238</v>
      </c>
      <c r="F149" t="s">
        <v>1239</v>
      </c>
      <c r="G149" s="1">
        <v>40921</v>
      </c>
      <c r="H149" s="1">
        <v>40855</v>
      </c>
      <c r="I149" t="s">
        <v>64</v>
      </c>
      <c r="J149" t="s">
        <v>900</v>
      </c>
      <c r="K149" t="s">
        <v>726</v>
      </c>
      <c r="L149" s="5">
        <v>40.799999999999997</v>
      </c>
      <c r="M149" s="6">
        <v>10</v>
      </c>
      <c r="N149" s="22">
        <v>408</v>
      </c>
      <c r="O149" t="s">
        <v>901</v>
      </c>
      <c r="P149" t="s">
        <v>902</v>
      </c>
      <c r="Q149" t="s">
        <v>90</v>
      </c>
      <c r="R149" t="s">
        <v>91</v>
      </c>
      <c r="S149" s="4">
        <v>35.590000000000003</v>
      </c>
      <c r="T149" s="14">
        <v>10</v>
      </c>
      <c r="U149" s="22">
        <v>355.9</v>
      </c>
      <c r="V149" t="s">
        <v>59</v>
      </c>
      <c r="W149">
        <v>-1</v>
      </c>
      <c r="X149" t="s">
        <v>83</v>
      </c>
      <c r="Y149" t="s">
        <v>60</v>
      </c>
    </row>
    <row r="150" spans="1:25" x14ac:dyDescent="0.2">
      <c r="A150" t="s">
        <v>713</v>
      </c>
      <c r="B150" t="s">
        <v>714</v>
      </c>
      <c r="C150" t="s">
        <v>102</v>
      </c>
      <c r="D150" t="s">
        <v>715</v>
      </c>
      <c r="E150" t="s">
        <v>724</v>
      </c>
      <c r="F150" t="s">
        <v>722</v>
      </c>
      <c r="G150" s="1">
        <v>40925</v>
      </c>
      <c r="H150" s="1">
        <v>40913</v>
      </c>
      <c r="I150" t="s">
        <v>31</v>
      </c>
      <c r="J150" t="s">
        <v>725</v>
      </c>
      <c r="K150" t="s">
        <v>726</v>
      </c>
      <c r="L150" s="5">
        <v>83</v>
      </c>
      <c r="M150" s="6">
        <v>6</v>
      </c>
      <c r="N150" s="22">
        <v>498</v>
      </c>
      <c r="O150" t="s">
        <v>727</v>
      </c>
      <c r="P150" t="s">
        <v>728</v>
      </c>
      <c r="Q150" t="s">
        <v>119</v>
      </c>
      <c r="R150" t="s">
        <v>120</v>
      </c>
      <c r="S150" s="4">
        <v>34.26</v>
      </c>
      <c r="T150" s="14">
        <v>6</v>
      </c>
      <c r="U150" s="22">
        <v>205.56</v>
      </c>
      <c r="V150" t="s">
        <v>59</v>
      </c>
      <c r="W150">
        <v>-1</v>
      </c>
      <c r="X150" t="s">
        <v>92</v>
      </c>
      <c r="Y150" t="s">
        <v>60</v>
      </c>
    </row>
    <row r="151" spans="1:25" x14ac:dyDescent="0.2">
      <c r="A151" t="s">
        <v>897</v>
      </c>
      <c r="B151" t="s">
        <v>898</v>
      </c>
      <c r="C151" t="s">
        <v>216</v>
      </c>
      <c r="D151" t="s">
        <v>899</v>
      </c>
      <c r="E151" t="s">
        <v>1238</v>
      </c>
      <c r="F151" t="s">
        <v>1239</v>
      </c>
      <c r="G151" s="1">
        <v>40921</v>
      </c>
      <c r="H151" s="1">
        <v>40855</v>
      </c>
      <c r="I151" t="s">
        <v>68</v>
      </c>
      <c r="J151" t="s">
        <v>1246</v>
      </c>
      <c r="K151" t="s">
        <v>726</v>
      </c>
      <c r="L151" s="5">
        <v>36</v>
      </c>
      <c r="M151" s="6">
        <v>15</v>
      </c>
      <c r="N151" s="22">
        <v>540</v>
      </c>
      <c r="O151" t="s">
        <v>901</v>
      </c>
      <c r="P151" t="s">
        <v>902</v>
      </c>
      <c r="Q151" t="s">
        <v>90</v>
      </c>
      <c r="R151" t="s">
        <v>91</v>
      </c>
      <c r="S151" s="4">
        <v>34.380000000000003</v>
      </c>
      <c r="T151" s="14">
        <v>15</v>
      </c>
      <c r="U151" s="22">
        <v>515.70000000000005</v>
      </c>
      <c r="V151" t="s">
        <v>59</v>
      </c>
      <c r="W151">
        <v>-1</v>
      </c>
      <c r="X151" t="s">
        <v>83</v>
      </c>
      <c r="Y151" t="s">
        <v>60</v>
      </c>
    </row>
    <row r="152" spans="1:25" x14ac:dyDescent="0.2">
      <c r="A152" t="s">
        <v>897</v>
      </c>
      <c r="B152" t="s">
        <v>898</v>
      </c>
      <c r="C152" t="s">
        <v>216</v>
      </c>
      <c r="D152" t="s">
        <v>899</v>
      </c>
      <c r="E152" t="s">
        <v>1238</v>
      </c>
      <c r="F152" t="s">
        <v>1239</v>
      </c>
      <c r="G152" s="1">
        <v>40921</v>
      </c>
      <c r="H152" s="1">
        <v>40855</v>
      </c>
      <c r="I152" t="s">
        <v>1253</v>
      </c>
      <c r="J152" t="s">
        <v>1254</v>
      </c>
      <c r="K152" t="s">
        <v>726</v>
      </c>
      <c r="L152" s="5">
        <v>37.5</v>
      </c>
      <c r="M152" s="6">
        <v>70</v>
      </c>
      <c r="N152" s="22">
        <v>2625</v>
      </c>
      <c r="O152" t="s">
        <v>901</v>
      </c>
      <c r="P152" t="s">
        <v>902</v>
      </c>
      <c r="Q152" t="s">
        <v>90</v>
      </c>
      <c r="R152" t="s">
        <v>91</v>
      </c>
      <c r="S152" s="4">
        <v>36.31</v>
      </c>
      <c r="T152" s="14">
        <v>70</v>
      </c>
      <c r="U152" s="22">
        <v>2541.6999999999998</v>
      </c>
      <c r="V152" t="s">
        <v>59</v>
      </c>
      <c r="W152">
        <v>-1</v>
      </c>
      <c r="X152" t="s">
        <v>83</v>
      </c>
      <c r="Y152" t="s">
        <v>60</v>
      </c>
    </row>
    <row r="153" spans="1:25" x14ac:dyDescent="0.2">
      <c r="A153" t="s">
        <v>897</v>
      </c>
      <c r="B153" t="s">
        <v>898</v>
      </c>
      <c r="C153" t="s">
        <v>216</v>
      </c>
      <c r="D153" t="s">
        <v>899</v>
      </c>
      <c r="E153" t="s">
        <v>1238</v>
      </c>
      <c r="F153" t="s">
        <v>1239</v>
      </c>
      <c r="G153" s="1">
        <v>40921</v>
      </c>
      <c r="H153" s="1">
        <v>40855</v>
      </c>
      <c r="I153" t="s">
        <v>1255</v>
      </c>
      <c r="J153" t="s">
        <v>1256</v>
      </c>
      <c r="K153" t="s">
        <v>726</v>
      </c>
      <c r="L153" s="5">
        <v>34.799999999999997</v>
      </c>
      <c r="M153" s="6">
        <v>10</v>
      </c>
      <c r="N153" s="22">
        <v>348</v>
      </c>
      <c r="O153" t="s">
        <v>901</v>
      </c>
      <c r="P153" t="s">
        <v>902</v>
      </c>
      <c r="Q153" t="s">
        <v>1241</v>
      </c>
      <c r="R153" t="s">
        <v>1242</v>
      </c>
      <c r="S153" s="4">
        <v>31.12</v>
      </c>
      <c r="T153" s="14">
        <v>10</v>
      </c>
      <c r="U153" s="22">
        <v>311.2</v>
      </c>
      <c r="V153" t="s">
        <v>59</v>
      </c>
      <c r="W153">
        <v>-1</v>
      </c>
      <c r="X153" t="s">
        <v>83</v>
      </c>
      <c r="Y153" t="s">
        <v>60</v>
      </c>
    </row>
    <row r="154" spans="1:25" x14ac:dyDescent="0.2">
      <c r="A154" t="s">
        <v>897</v>
      </c>
      <c r="B154" t="s">
        <v>898</v>
      </c>
      <c r="C154" t="s">
        <v>216</v>
      </c>
      <c r="D154" t="s">
        <v>899</v>
      </c>
      <c r="E154" t="s">
        <v>1264</v>
      </c>
      <c r="F154" t="s">
        <v>1265</v>
      </c>
      <c r="G154" s="1">
        <v>40921</v>
      </c>
      <c r="H154" s="1">
        <v>40850</v>
      </c>
      <c r="I154" t="s">
        <v>31</v>
      </c>
      <c r="J154" t="s">
        <v>1256</v>
      </c>
      <c r="K154" t="s">
        <v>726</v>
      </c>
      <c r="L154" s="5">
        <v>35.4</v>
      </c>
      <c r="M154" s="6">
        <v>20</v>
      </c>
      <c r="N154" s="22">
        <v>708</v>
      </c>
      <c r="O154" t="s">
        <v>1266</v>
      </c>
      <c r="P154" t="s">
        <v>1267</v>
      </c>
      <c r="Q154" t="s">
        <v>97</v>
      </c>
      <c r="R154" t="s">
        <v>98</v>
      </c>
      <c r="S154" s="4">
        <v>33.090000000000003</v>
      </c>
      <c r="T154" s="14">
        <v>20</v>
      </c>
      <c r="U154" s="22">
        <v>661.8</v>
      </c>
      <c r="V154" t="s">
        <v>59</v>
      </c>
      <c r="W154">
        <v>-1</v>
      </c>
      <c r="X154" t="s">
        <v>83</v>
      </c>
      <c r="Y154" t="s">
        <v>60</v>
      </c>
    </row>
    <row r="155" spans="1:25" x14ac:dyDescent="0.2">
      <c r="A155" t="s">
        <v>897</v>
      </c>
      <c r="B155" t="s">
        <v>898</v>
      </c>
      <c r="C155" t="s">
        <v>216</v>
      </c>
      <c r="D155" t="s">
        <v>899</v>
      </c>
      <c r="E155" t="s">
        <v>1238</v>
      </c>
      <c r="F155" t="s">
        <v>1239</v>
      </c>
      <c r="G155" s="1">
        <v>40921</v>
      </c>
      <c r="H155" s="1">
        <v>40855</v>
      </c>
      <c r="I155" t="s">
        <v>1257</v>
      </c>
      <c r="J155" t="s">
        <v>1258</v>
      </c>
      <c r="K155" t="s">
        <v>726</v>
      </c>
      <c r="L155" s="5">
        <v>36</v>
      </c>
      <c r="M155" s="6">
        <v>12</v>
      </c>
      <c r="N155" s="22">
        <v>432</v>
      </c>
      <c r="O155" t="s">
        <v>901</v>
      </c>
      <c r="P155" t="s">
        <v>902</v>
      </c>
      <c r="Q155" t="s">
        <v>1241</v>
      </c>
      <c r="R155" t="s">
        <v>1242</v>
      </c>
      <c r="S155" s="4">
        <v>34.159999999999997</v>
      </c>
      <c r="T155" s="14">
        <v>12</v>
      </c>
      <c r="U155" s="22">
        <v>409.92</v>
      </c>
      <c r="V155" t="s">
        <v>59</v>
      </c>
      <c r="W155">
        <v>-1</v>
      </c>
      <c r="X155" t="s">
        <v>83</v>
      </c>
      <c r="Y155" t="s">
        <v>60</v>
      </c>
    </row>
    <row r="156" spans="1:25" x14ac:dyDescent="0.2">
      <c r="A156" t="s">
        <v>865</v>
      </c>
      <c r="B156" t="s">
        <v>866</v>
      </c>
      <c r="C156" t="s">
        <v>48</v>
      </c>
      <c r="D156" t="s">
        <v>867</v>
      </c>
      <c r="E156" t="s">
        <v>868</v>
      </c>
      <c r="F156" t="s">
        <v>869</v>
      </c>
      <c r="G156" s="1">
        <v>40935</v>
      </c>
      <c r="H156" s="1">
        <v>40914</v>
      </c>
      <c r="I156" t="s">
        <v>31</v>
      </c>
      <c r="J156" t="s">
        <v>870</v>
      </c>
      <c r="K156" t="s">
        <v>726</v>
      </c>
      <c r="L156" s="5">
        <v>87</v>
      </c>
      <c r="M156" s="6">
        <v>4</v>
      </c>
      <c r="N156" s="22">
        <v>348</v>
      </c>
      <c r="O156" t="s">
        <v>871</v>
      </c>
      <c r="P156" t="s">
        <v>872</v>
      </c>
      <c r="Q156" t="s">
        <v>97</v>
      </c>
      <c r="R156" t="s">
        <v>98</v>
      </c>
      <c r="S156" s="4">
        <v>37.85</v>
      </c>
      <c r="T156" s="14">
        <v>4</v>
      </c>
      <c r="U156" s="22">
        <v>151.4</v>
      </c>
      <c r="V156" t="s">
        <v>59</v>
      </c>
      <c r="W156">
        <v>-1</v>
      </c>
      <c r="X156" t="s">
        <v>99</v>
      </c>
      <c r="Y156" t="s">
        <v>60</v>
      </c>
    </row>
    <row r="157" spans="1:25" x14ac:dyDescent="0.2">
      <c r="A157" t="s">
        <v>865</v>
      </c>
      <c r="B157" t="s">
        <v>866</v>
      </c>
      <c r="C157" t="s">
        <v>48</v>
      </c>
      <c r="D157" t="s">
        <v>867</v>
      </c>
      <c r="E157" t="s">
        <v>873</v>
      </c>
      <c r="F157" t="s">
        <v>874</v>
      </c>
      <c r="G157" s="1">
        <v>40921</v>
      </c>
      <c r="H157" s="1">
        <v>40899</v>
      </c>
      <c r="I157" t="s">
        <v>31</v>
      </c>
      <c r="J157" t="s">
        <v>875</v>
      </c>
      <c r="K157" t="s">
        <v>726</v>
      </c>
      <c r="L157" s="5">
        <v>55</v>
      </c>
      <c r="M157" s="6">
        <v>20</v>
      </c>
      <c r="N157" s="22">
        <v>1100</v>
      </c>
      <c r="O157" t="s">
        <v>876</v>
      </c>
      <c r="P157" t="s">
        <v>877</v>
      </c>
      <c r="Q157" t="s">
        <v>90</v>
      </c>
      <c r="R157" t="s">
        <v>91</v>
      </c>
      <c r="S157" s="4">
        <v>38.89</v>
      </c>
      <c r="T157" s="14">
        <v>20</v>
      </c>
      <c r="U157" s="22">
        <v>777.8</v>
      </c>
      <c r="V157" t="s">
        <v>59</v>
      </c>
      <c r="W157">
        <v>-1</v>
      </c>
      <c r="X157" t="s">
        <v>83</v>
      </c>
      <c r="Y157" t="s">
        <v>60</v>
      </c>
    </row>
    <row r="158" spans="1:25" x14ac:dyDescent="0.2">
      <c r="A158" t="s">
        <v>897</v>
      </c>
      <c r="B158" t="s">
        <v>898</v>
      </c>
      <c r="C158" t="s">
        <v>216</v>
      </c>
      <c r="D158" t="s">
        <v>899</v>
      </c>
      <c r="E158" t="s">
        <v>1238</v>
      </c>
      <c r="F158" t="s">
        <v>1239</v>
      </c>
      <c r="G158" s="1">
        <v>40921</v>
      </c>
      <c r="H158" s="1">
        <v>40855</v>
      </c>
      <c r="I158" t="s">
        <v>1259</v>
      </c>
      <c r="J158" t="s">
        <v>875</v>
      </c>
      <c r="K158" t="s">
        <v>726</v>
      </c>
      <c r="L158" s="5">
        <v>36</v>
      </c>
      <c r="M158" s="6">
        <v>12</v>
      </c>
      <c r="N158" s="22">
        <v>432</v>
      </c>
      <c r="O158" t="s">
        <v>901</v>
      </c>
      <c r="P158" t="s">
        <v>902</v>
      </c>
      <c r="Q158" t="s">
        <v>1241</v>
      </c>
      <c r="R158" t="s">
        <v>1242</v>
      </c>
      <c r="S158" s="4">
        <v>30.68</v>
      </c>
      <c r="T158" s="14">
        <v>12</v>
      </c>
      <c r="U158" s="22">
        <v>368.16</v>
      </c>
      <c r="V158" t="s">
        <v>59</v>
      </c>
      <c r="W158">
        <v>-1</v>
      </c>
      <c r="X158" t="s">
        <v>83</v>
      </c>
      <c r="Y158" t="s">
        <v>60</v>
      </c>
    </row>
    <row r="159" spans="1:25" x14ac:dyDescent="0.2">
      <c r="A159" t="s">
        <v>897</v>
      </c>
      <c r="B159" t="s">
        <v>898</v>
      </c>
      <c r="C159" t="s">
        <v>216</v>
      </c>
      <c r="D159" t="s">
        <v>899</v>
      </c>
      <c r="E159" t="s">
        <v>1238</v>
      </c>
      <c r="F159" t="s">
        <v>1239</v>
      </c>
      <c r="G159" s="1">
        <v>40921</v>
      </c>
      <c r="H159" s="1">
        <v>40855</v>
      </c>
      <c r="I159" t="s">
        <v>1260</v>
      </c>
      <c r="J159" t="s">
        <v>1261</v>
      </c>
      <c r="K159" t="s">
        <v>726</v>
      </c>
      <c r="L159" s="5">
        <v>36</v>
      </c>
      <c r="M159" s="6">
        <v>15</v>
      </c>
      <c r="N159" s="22">
        <v>540</v>
      </c>
      <c r="O159" t="s">
        <v>901</v>
      </c>
      <c r="P159" t="s">
        <v>902</v>
      </c>
      <c r="Q159" t="s">
        <v>1241</v>
      </c>
      <c r="R159" t="s">
        <v>1242</v>
      </c>
      <c r="S159" s="4">
        <v>34.39</v>
      </c>
      <c r="T159" s="14">
        <v>15</v>
      </c>
      <c r="U159" s="22">
        <v>515.85</v>
      </c>
      <c r="V159" t="s">
        <v>59</v>
      </c>
      <c r="W159">
        <v>-1</v>
      </c>
      <c r="X159" t="s">
        <v>83</v>
      </c>
      <c r="Y159" t="s">
        <v>60</v>
      </c>
    </row>
    <row r="160" spans="1:25" x14ac:dyDescent="0.2">
      <c r="A160" t="s">
        <v>897</v>
      </c>
      <c r="B160" t="s">
        <v>898</v>
      </c>
      <c r="C160" t="s">
        <v>216</v>
      </c>
      <c r="D160" t="s">
        <v>899</v>
      </c>
      <c r="E160" t="s">
        <v>1238</v>
      </c>
      <c r="F160" t="s">
        <v>1239</v>
      </c>
      <c r="G160" s="1">
        <v>40921</v>
      </c>
      <c r="H160" s="1">
        <v>40855</v>
      </c>
      <c r="I160" t="s">
        <v>1262</v>
      </c>
      <c r="J160" t="s">
        <v>1263</v>
      </c>
      <c r="K160" t="s">
        <v>726</v>
      </c>
      <c r="L160" s="5">
        <v>37.5</v>
      </c>
      <c r="M160" s="6">
        <v>200</v>
      </c>
      <c r="N160" s="22">
        <v>7500</v>
      </c>
      <c r="O160" t="s">
        <v>901</v>
      </c>
      <c r="P160" t="s">
        <v>902</v>
      </c>
      <c r="Q160" t="s">
        <v>1241</v>
      </c>
      <c r="R160" t="s">
        <v>1242</v>
      </c>
      <c r="S160" s="4">
        <v>36.090000000000003</v>
      </c>
      <c r="T160" s="14">
        <v>200</v>
      </c>
      <c r="U160" s="22">
        <v>7218</v>
      </c>
      <c r="V160" t="s">
        <v>59</v>
      </c>
      <c r="W160">
        <v>-1</v>
      </c>
      <c r="X160" t="s">
        <v>83</v>
      </c>
      <c r="Y160" t="s">
        <v>60</v>
      </c>
    </row>
    <row r="161" spans="1:25" x14ac:dyDescent="0.2">
      <c r="A161" t="s">
        <v>897</v>
      </c>
      <c r="B161" t="s">
        <v>898</v>
      </c>
      <c r="C161" t="s">
        <v>216</v>
      </c>
      <c r="D161" t="s">
        <v>899</v>
      </c>
      <c r="E161" t="s">
        <v>1238</v>
      </c>
      <c r="F161" t="s">
        <v>1239</v>
      </c>
      <c r="G161" s="1">
        <v>40921</v>
      </c>
      <c r="H161" s="1">
        <v>40855</v>
      </c>
      <c r="I161" t="s">
        <v>74</v>
      </c>
      <c r="J161" t="s">
        <v>1250</v>
      </c>
      <c r="K161" t="s">
        <v>726</v>
      </c>
      <c r="L161" s="5">
        <v>46.8</v>
      </c>
      <c r="M161" s="6">
        <v>10</v>
      </c>
      <c r="N161" s="22">
        <v>468</v>
      </c>
      <c r="O161" t="s">
        <v>901</v>
      </c>
      <c r="P161" t="s">
        <v>902</v>
      </c>
      <c r="Q161" t="s">
        <v>1241</v>
      </c>
      <c r="R161" t="s">
        <v>1242</v>
      </c>
      <c r="S161" s="4">
        <v>40.56</v>
      </c>
      <c r="T161" s="14">
        <v>10</v>
      </c>
      <c r="U161" s="22">
        <v>405.6</v>
      </c>
      <c r="V161" t="s">
        <v>59</v>
      </c>
      <c r="W161">
        <v>-1</v>
      </c>
      <c r="X161" t="s">
        <v>83</v>
      </c>
      <c r="Y161" t="s">
        <v>60</v>
      </c>
    </row>
    <row r="162" spans="1:25" x14ac:dyDescent="0.2">
      <c r="A162" t="s">
        <v>897</v>
      </c>
      <c r="B162" t="s">
        <v>898</v>
      </c>
      <c r="C162" t="s">
        <v>216</v>
      </c>
      <c r="D162" t="s">
        <v>899</v>
      </c>
      <c r="E162" t="s">
        <v>1238</v>
      </c>
      <c r="F162" t="s">
        <v>1239</v>
      </c>
      <c r="G162" s="1">
        <v>40921</v>
      </c>
      <c r="H162" s="1">
        <v>40855</v>
      </c>
      <c r="I162" t="s">
        <v>1251</v>
      </c>
      <c r="J162" t="s">
        <v>1252</v>
      </c>
      <c r="K162" t="s">
        <v>726</v>
      </c>
      <c r="L162" s="5">
        <v>42</v>
      </c>
      <c r="M162" s="6">
        <v>15</v>
      </c>
      <c r="N162" s="22">
        <v>630</v>
      </c>
      <c r="O162" t="s">
        <v>901</v>
      </c>
      <c r="P162" t="s">
        <v>902</v>
      </c>
      <c r="Q162" t="s">
        <v>90</v>
      </c>
      <c r="R162" t="s">
        <v>91</v>
      </c>
      <c r="S162" s="4">
        <v>35.590000000000003</v>
      </c>
      <c r="T162" s="14">
        <v>15</v>
      </c>
      <c r="U162" s="22">
        <v>533.85</v>
      </c>
      <c r="V162" t="s">
        <v>59</v>
      </c>
      <c r="W162">
        <v>-1</v>
      </c>
      <c r="X162" t="s">
        <v>83</v>
      </c>
      <c r="Y162" t="s">
        <v>60</v>
      </c>
    </row>
    <row r="163" spans="1:25" x14ac:dyDescent="0.2">
      <c r="A163" t="s">
        <v>838</v>
      </c>
      <c r="B163" t="s">
        <v>839</v>
      </c>
      <c r="C163" t="s">
        <v>840</v>
      </c>
      <c r="D163" t="s">
        <v>839</v>
      </c>
      <c r="E163" t="s">
        <v>841</v>
      </c>
      <c r="F163" t="s">
        <v>842</v>
      </c>
      <c r="G163" s="1">
        <v>40928</v>
      </c>
      <c r="H163" s="1">
        <v>40897</v>
      </c>
      <c r="I163" t="s">
        <v>31</v>
      </c>
      <c r="J163" t="s">
        <v>843</v>
      </c>
      <c r="K163" t="s">
        <v>726</v>
      </c>
      <c r="L163" s="5">
        <v>330</v>
      </c>
      <c r="M163" s="6">
        <v>1</v>
      </c>
      <c r="N163" s="22">
        <v>330</v>
      </c>
      <c r="O163" t="s">
        <v>844</v>
      </c>
      <c r="P163" t="s">
        <v>845</v>
      </c>
      <c r="Q163" t="s">
        <v>119</v>
      </c>
      <c r="R163" t="s">
        <v>120</v>
      </c>
      <c r="S163" s="4">
        <v>170.11</v>
      </c>
      <c r="T163" s="14">
        <v>1</v>
      </c>
      <c r="U163" s="22">
        <v>170.11</v>
      </c>
      <c r="V163" t="s">
        <v>59</v>
      </c>
      <c r="W163">
        <v>-1</v>
      </c>
      <c r="X163" t="s">
        <v>92</v>
      </c>
      <c r="Y163" t="s">
        <v>60</v>
      </c>
    </row>
    <row r="164" spans="1:25" x14ac:dyDescent="0.2">
      <c r="A164" t="s">
        <v>1072</v>
      </c>
      <c r="B164" t="s">
        <v>1073</v>
      </c>
      <c r="C164" t="s">
        <v>27</v>
      </c>
      <c r="D164" t="s">
        <v>1074</v>
      </c>
      <c r="E164" t="s">
        <v>1075</v>
      </c>
      <c r="F164" t="s">
        <v>1076</v>
      </c>
      <c r="G164" s="1">
        <v>40925</v>
      </c>
      <c r="H164" s="1">
        <v>40925</v>
      </c>
      <c r="I164" t="s">
        <v>31</v>
      </c>
      <c r="J164" t="s">
        <v>1077</v>
      </c>
      <c r="K164" t="s">
        <v>726</v>
      </c>
      <c r="L164" s="5">
        <v>304.58</v>
      </c>
      <c r="M164" s="6">
        <v>2</v>
      </c>
      <c r="N164" s="22">
        <v>609.16</v>
      </c>
      <c r="O164" t="s">
        <v>1078</v>
      </c>
      <c r="S164" s="4">
        <v>142.5</v>
      </c>
      <c r="T164" s="14">
        <v>2</v>
      </c>
      <c r="U164" s="22">
        <f>T164*S164</f>
        <v>285</v>
      </c>
      <c r="V164" t="s">
        <v>59</v>
      </c>
      <c r="W164">
        <v>0</v>
      </c>
      <c r="X164" t="s">
        <v>92</v>
      </c>
      <c r="Y164" t="s">
        <v>60</v>
      </c>
    </row>
    <row r="165" spans="1:25" x14ac:dyDescent="0.2">
      <c r="A165" t="s">
        <v>897</v>
      </c>
      <c r="B165" t="s">
        <v>898</v>
      </c>
      <c r="C165" t="s">
        <v>216</v>
      </c>
      <c r="D165" t="s">
        <v>899</v>
      </c>
      <c r="E165" t="s">
        <v>1238</v>
      </c>
      <c r="F165" t="s">
        <v>1239</v>
      </c>
      <c r="G165" s="1">
        <v>40921</v>
      </c>
      <c r="H165" s="1">
        <v>40855</v>
      </c>
      <c r="I165" t="s">
        <v>71</v>
      </c>
      <c r="J165" t="s">
        <v>1247</v>
      </c>
      <c r="K165" t="s">
        <v>1248</v>
      </c>
      <c r="L165" s="5">
        <v>117.6</v>
      </c>
      <c r="M165" s="6">
        <v>5</v>
      </c>
      <c r="N165" s="22">
        <v>588</v>
      </c>
      <c r="O165" t="s">
        <v>901</v>
      </c>
      <c r="P165" t="s">
        <v>902</v>
      </c>
      <c r="Q165" t="s">
        <v>1241</v>
      </c>
      <c r="R165" t="s">
        <v>1242</v>
      </c>
      <c r="S165" s="4">
        <v>94.02</v>
      </c>
      <c r="T165" s="14">
        <v>5</v>
      </c>
      <c r="U165" s="22">
        <v>470.1</v>
      </c>
      <c r="V165" t="s">
        <v>59</v>
      </c>
      <c r="W165">
        <v>-1</v>
      </c>
      <c r="X165" t="s">
        <v>83</v>
      </c>
      <c r="Y165" t="s">
        <v>60</v>
      </c>
    </row>
    <row r="166" spans="1:25" x14ac:dyDescent="0.2">
      <c r="A166" t="s">
        <v>897</v>
      </c>
      <c r="B166" t="s">
        <v>898</v>
      </c>
      <c r="C166" t="s">
        <v>216</v>
      </c>
      <c r="D166" t="s">
        <v>899</v>
      </c>
      <c r="E166" t="s">
        <v>1238</v>
      </c>
      <c r="F166" t="s">
        <v>1239</v>
      </c>
      <c r="G166" s="1">
        <v>40921</v>
      </c>
      <c r="H166" s="1">
        <v>40855</v>
      </c>
      <c r="I166" t="s">
        <v>72</v>
      </c>
      <c r="J166" t="s">
        <v>1249</v>
      </c>
      <c r="K166" t="s">
        <v>1248</v>
      </c>
      <c r="L166" s="5">
        <v>141.6</v>
      </c>
      <c r="M166" s="6">
        <v>15</v>
      </c>
      <c r="N166" s="22">
        <v>2124</v>
      </c>
      <c r="O166" t="s">
        <v>901</v>
      </c>
      <c r="P166" t="s">
        <v>902</v>
      </c>
      <c r="Q166" t="s">
        <v>1241</v>
      </c>
      <c r="R166" t="s">
        <v>1242</v>
      </c>
      <c r="S166" s="4">
        <v>112.82</v>
      </c>
      <c r="T166" s="14">
        <v>15</v>
      </c>
      <c r="U166" s="22">
        <v>1692.3</v>
      </c>
      <c r="V166" t="s">
        <v>59</v>
      </c>
      <c r="W166">
        <v>-1</v>
      </c>
      <c r="X166" t="s">
        <v>83</v>
      </c>
      <c r="Y166" t="s">
        <v>60</v>
      </c>
    </row>
    <row r="167" spans="1:25" x14ac:dyDescent="0.2">
      <c r="A167" t="s">
        <v>838</v>
      </c>
      <c r="B167" t="s">
        <v>839</v>
      </c>
      <c r="C167" t="s">
        <v>840</v>
      </c>
      <c r="D167" t="s">
        <v>839</v>
      </c>
      <c r="E167" t="s">
        <v>841</v>
      </c>
      <c r="F167" t="s">
        <v>842</v>
      </c>
      <c r="G167" s="1">
        <v>40928</v>
      </c>
      <c r="H167" s="1">
        <v>40897</v>
      </c>
      <c r="I167" t="s">
        <v>52</v>
      </c>
      <c r="J167" t="s">
        <v>846</v>
      </c>
      <c r="K167" t="s">
        <v>847</v>
      </c>
      <c r="L167" s="5">
        <v>50</v>
      </c>
      <c r="M167" s="6">
        <v>1</v>
      </c>
      <c r="N167" s="22">
        <v>50</v>
      </c>
      <c r="O167" t="s">
        <v>844</v>
      </c>
      <c r="S167" s="4">
        <v>29</v>
      </c>
      <c r="T167" s="14">
        <v>1</v>
      </c>
      <c r="U167" s="22">
        <f>T167*S167</f>
        <v>29</v>
      </c>
      <c r="V167" t="s">
        <v>59</v>
      </c>
      <c r="W167">
        <v>0</v>
      </c>
      <c r="X167" t="s">
        <v>92</v>
      </c>
      <c r="Y167" t="s">
        <v>60</v>
      </c>
    </row>
    <row r="168" spans="1:25" x14ac:dyDescent="0.2">
      <c r="A168" t="s">
        <v>1072</v>
      </c>
      <c r="B168" t="s">
        <v>1073</v>
      </c>
      <c r="C168" t="s">
        <v>27</v>
      </c>
      <c r="D168" t="s">
        <v>1074</v>
      </c>
      <c r="E168" t="s">
        <v>1075</v>
      </c>
      <c r="F168" t="s">
        <v>1076</v>
      </c>
      <c r="G168" s="1">
        <v>40925</v>
      </c>
      <c r="H168" s="1">
        <v>40925</v>
      </c>
      <c r="I168" t="s">
        <v>61</v>
      </c>
      <c r="J168" t="s">
        <v>846</v>
      </c>
      <c r="K168" t="s">
        <v>847</v>
      </c>
      <c r="L168" s="5">
        <v>50</v>
      </c>
      <c r="M168" s="6">
        <v>1</v>
      </c>
      <c r="N168" s="22">
        <v>50</v>
      </c>
      <c r="O168" t="s">
        <v>1078</v>
      </c>
      <c r="S168" s="4">
        <v>29</v>
      </c>
      <c r="T168" s="14">
        <v>1</v>
      </c>
      <c r="U168" s="22">
        <f>T168*S168</f>
        <v>29</v>
      </c>
      <c r="V168" t="s">
        <v>59</v>
      </c>
      <c r="W168">
        <v>0</v>
      </c>
      <c r="X168" t="s">
        <v>92</v>
      </c>
      <c r="Y168" t="s">
        <v>60</v>
      </c>
    </row>
    <row r="169" spans="1:25" x14ac:dyDescent="0.2">
      <c r="A169" t="s">
        <v>713</v>
      </c>
      <c r="B169" t="s">
        <v>714</v>
      </c>
      <c r="C169" t="s">
        <v>102</v>
      </c>
      <c r="D169" t="s">
        <v>715</v>
      </c>
      <c r="E169" t="s">
        <v>724</v>
      </c>
      <c r="F169" t="s">
        <v>722</v>
      </c>
      <c r="G169" s="1">
        <v>40925</v>
      </c>
      <c r="H169" s="1">
        <v>40913</v>
      </c>
      <c r="I169" t="s">
        <v>52</v>
      </c>
      <c r="J169" t="s">
        <v>190</v>
      </c>
      <c r="K169" t="s">
        <v>191</v>
      </c>
      <c r="L169" s="5">
        <v>21</v>
      </c>
      <c r="M169" s="6">
        <v>1</v>
      </c>
      <c r="N169" s="22">
        <v>21</v>
      </c>
      <c r="O169" t="s">
        <v>727</v>
      </c>
      <c r="S169" s="4">
        <v>21</v>
      </c>
      <c r="T169" s="14">
        <v>1</v>
      </c>
      <c r="U169" s="22">
        <v>21</v>
      </c>
      <c r="V169" t="s">
        <v>59</v>
      </c>
      <c r="W169">
        <v>0</v>
      </c>
      <c r="X169" t="s">
        <v>92</v>
      </c>
      <c r="Y169" t="s">
        <v>60</v>
      </c>
    </row>
    <row r="170" spans="1:25" x14ac:dyDescent="0.2">
      <c r="A170" t="s">
        <v>838</v>
      </c>
      <c r="B170" t="s">
        <v>839</v>
      </c>
      <c r="C170" t="s">
        <v>840</v>
      </c>
      <c r="D170" t="s">
        <v>839</v>
      </c>
      <c r="E170" t="s">
        <v>841</v>
      </c>
      <c r="F170" t="s">
        <v>842</v>
      </c>
      <c r="G170" s="1">
        <v>40928</v>
      </c>
      <c r="H170" s="1">
        <v>40897</v>
      </c>
      <c r="I170" t="s">
        <v>61</v>
      </c>
      <c r="J170" t="s">
        <v>190</v>
      </c>
      <c r="K170" t="s">
        <v>191</v>
      </c>
      <c r="L170" s="5">
        <v>20</v>
      </c>
      <c r="M170" s="6">
        <v>1</v>
      </c>
      <c r="N170" s="22">
        <v>20</v>
      </c>
      <c r="O170" t="s">
        <v>844</v>
      </c>
      <c r="S170" s="4">
        <v>20</v>
      </c>
      <c r="T170" s="14">
        <v>1</v>
      </c>
      <c r="U170" s="22">
        <v>20</v>
      </c>
      <c r="V170" t="s">
        <v>59</v>
      </c>
      <c r="W170">
        <v>0</v>
      </c>
      <c r="X170" t="s">
        <v>92</v>
      </c>
      <c r="Y170" t="s">
        <v>60</v>
      </c>
    </row>
    <row r="171" spans="1:25" x14ac:dyDescent="0.2">
      <c r="A171" t="s">
        <v>865</v>
      </c>
      <c r="B171" t="s">
        <v>866</v>
      </c>
      <c r="C171" t="s">
        <v>48</v>
      </c>
      <c r="D171" t="s">
        <v>867</v>
      </c>
      <c r="E171" t="s">
        <v>868</v>
      </c>
      <c r="F171" t="s">
        <v>869</v>
      </c>
      <c r="G171" s="1">
        <v>40935</v>
      </c>
      <c r="H171" s="1">
        <v>40914</v>
      </c>
      <c r="I171" t="s">
        <v>52</v>
      </c>
      <c r="J171" t="s">
        <v>190</v>
      </c>
      <c r="K171" t="s">
        <v>191</v>
      </c>
      <c r="L171" s="5">
        <v>10</v>
      </c>
      <c r="M171" s="6">
        <v>1</v>
      </c>
      <c r="N171" s="22">
        <v>10</v>
      </c>
      <c r="O171" t="s">
        <v>871</v>
      </c>
      <c r="S171" s="4">
        <v>10</v>
      </c>
      <c r="T171" s="14">
        <v>1</v>
      </c>
      <c r="U171" s="22">
        <v>10</v>
      </c>
      <c r="V171" t="s">
        <v>59</v>
      </c>
      <c r="W171">
        <v>0</v>
      </c>
      <c r="X171" t="s">
        <v>99</v>
      </c>
      <c r="Y171" t="s">
        <v>60</v>
      </c>
    </row>
    <row r="172" spans="1:25" x14ac:dyDescent="0.2">
      <c r="A172" t="s">
        <v>865</v>
      </c>
      <c r="B172" t="s">
        <v>866</v>
      </c>
      <c r="C172" t="s">
        <v>48</v>
      </c>
      <c r="D172" t="s">
        <v>867</v>
      </c>
      <c r="E172" t="s">
        <v>873</v>
      </c>
      <c r="F172" t="s">
        <v>874</v>
      </c>
      <c r="G172" s="1">
        <v>40921</v>
      </c>
      <c r="H172" s="1">
        <v>40899</v>
      </c>
      <c r="I172" t="s">
        <v>52</v>
      </c>
      <c r="J172" t="s">
        <v>190</v>
      </c>
      <c r="K172" t="s">
        <v>191</v>
      </c>
      <c r="L172" s="5">
        <v>10</v>
      </c>
      <c r="M172" s="6">
        <v>1</v>
      </c>
      <c r="N172" s="22">
        <v>10</v>
      </c>
      <c r="O172" t="s">
        <v>876</v>
      </c>
      <c r="S172" s="4">
        <v>10</v>
      </c>
      <c r="T172" s="14">
        <v>1</v>
      </c>
      <c r="U172" s="22">
        <v>10</v>
      </c>
      <c r="V172" t="s">
        <v>59</v>
      </c>
      <c r="W172">
        <v>0</v>
      </c>
      <c r="X172" t="s">
        <v>83</v>
      </c>
      <c r="Y172" t="s">
        <v>60</v>
      </c>
    </row>
    <row r="173" spans="1:25" x14ac:dyDescent="0.2">
      <c r="A173" t="s">
        <v>938</v>
      </c>
      <c r="B173" t="s">
        <v>939</v>
      </c>
      <c r="C173" t="s">
        <v>136</v>
      </c>
      <c r="D173" t="s">
        <v>940</v>
      </c>
      <c r="E173" t="s">
        <v>941</v>
      </c>
      <c r="F173" t="s">
        <v>942</v>
      </c>
      <c r="G173" s="1">
        <v>40935</v>
      </c>
      <c r="H173" s="1">
        <v>40847</v>
      </c>
      <c r="I173" t="s">
        <v>52</v>
      </c>
      <c r="J173" t="s">
        <v>190</v>
      </c>
      <c r="K173" t="s">
        <v>191</v>
      </c>
      <c r="L173" s="5">
        <v>15</v>
      </c>
      <c r="M173" s="6">
        <v>1</v>
      </c>
      <c r="N173" s="22">
        <v>15</v>
      </c>
      <c r="O173" t="s">
        <v>945</v>
      </c>
      <c r="S173" s="4">
        <v>15</v>
      </c>
      <c r="T173" s="14">
        <v>1</v>
      </c>
      <c r="U173" s="22">
        <v>15</v>
      </c>
      <c r="V173" t="s">
        <v>59</v>
      </c>
      <c r="W173">
        <v>0</v>
      </c>
      <c r="X173" t="s">
        <v>99</v>
      </c>
      <c r="Y173" t="s">
        <v>60</v>
      </c>
    </row>
    <row r="174" spans="1:25" x14ac:dyDescent="0.2">
      <c r="A174" t="s">
        <v>1072</v>
      </c>
      <c r="B174" t="s">
        <v>1073</v>
      </c>
      <c r="C174" t="s">
        <v>27</v>
      </c>
      <c r="D174" t="s">
        <v>1074</v>
      </c>
      <c r="E174" t="s">
        <v>1075</v>
      </c>
      <c r="F174" t="s">
        <v>1076</v>
      </c>
      <c r="G174" s="1">
        <v>40925</v>
      </c>
      <c r="H174" s="1">
        <v>40925</v>
      </c>
      <c r="I174" t="s">
        <v>52</v>
      </c>
      <c r="J174" t="s">
        <v>1079</v>
      </c>
      <c r="K174" t="s">
        <v>1080</v>
      </c>
      <c r="L174" s="5">
        <v>161.02000000000001</v>
      </c>
      <c r="M174" s="6">
        <v>2</v>
      </c>
      <c r="N174" s="22">
        <v>322.04000000000002</v>
      </c>
      <c r="O174" t="s">
        <v>1078</v>
      </c>
      <c r="S174" s="4">
        <v>75.23</v>
      </c>
      <c r="T174" s="14">
        <v>2</v>
      </c>
      <c r="U174" s="22">
        <f>T174*S174</f>
        <v>150.46</v>
      </c>
      <c r="V174" t="s">
        <v>59</v>
      </c>
      <c r="W174">
        <v>0</v>
      </c>
      <c r="X174" t="s">
        <v>92</v>
      </c>
      <c r="Y174" t="s">
        <v>60</v>
      </c>
    </row>
    <row r="175" spans="1:25" x14ac:dyDescent="0.2">
      <c r="A175" t="s">
        <v>46</v>
      </c>
      <c r="B175" t="s">
        <v>47</v>
      </c>
      <c r="C175" t="s">
        <v>48</v>
      </c>
      <c r="D175" t="s">
        <v>49</v>
      </c>
      <c r="E175" t="s">
        <v>50</v>
      </c>
      <c r="F175" t="s">
        <v>51</v>
      </c>
      <c r="G175" s="1">
        <v>40914</v>
      </c>
      <c r="H175" s="1">
        <v>40786</v>
      </c>
      <c r="I175" t="s">
        <v>52</v>
      </c>
      <c r="J175" t="s">
        <v>53</v>
      </c>
      <c r="K175" t="s">
        <v>54</v>
      </c>
      <c r="L175" s="5">
        <v>408</v>
      </c>
      <c r="M175" s="6">
        <v>1</v>
      </c>
      <c r="N175" s="22">
        <v>408</v>
      </c>
      <c r="O175" t="s">
        <v>55</v>
      </c>
      <c r="P175" t="s">
        <v>56</v>
      </c>
      <c r="Q175" t="s">
        <v>57</v>
      </c>
      <c r="R175" t="s">
        <v>58</v>
      </c>
      <c r="S175" s="4">
        <v>358.08</v>
      </c>
      <c r="T175" s="14">
        <v>1</v>
      </c>
      <c r="U175" s="22">
        <v>358.08</v>
      </c>
      <c r="V175" t="s">
        <v>59</v>
      </c>
      <c r="W175">
        <v>-1</v>
      </c>
      <c r="X175" t="s">
        <v>36</v>
      </c>
      <c r="Y175" t="s">
        <v>60</v>
      </c>
    </row>
    <row r="176" spans="1:25" x14ac:dyDescent="0.2">
      <c r="A176" t="s">
        <v>46</v>
      </c>
      <c r="B176" t="s">
        <v>47</v>
      </c>
      <c r="C176" t="s">
        <v>48</v>
      </c>
      <c r="D176" t="s">
        <v>49</v>
      </c>
      <c r="E176" t="s">
        <v>50</v>
      </c>
      <c r="F176" t="s">
        <v>51</v>
      </c>
      <c r="G176" s="1">
        <v>40914</v>
      </c>
      <c r="H176" s="1">
        <v>40786</v>
      </c>
      <c r="I176" t="s">
        <v>68</v>
      </c>
      <c r="J176" t="s">
        <v>53</v>
      </c>
      <c r="K176" t="s">
        <v>54</v>
      </c>
      <c r="L176" s="5">
        <v>408</v>
      </c>
      <c r="M176" s="6">
        <v>2</v>
      </c>
      <c r="N176" s="22">
        <v>816</v>
      </c>
      <c r="O176" t="s">
        <v>69</v>
      </c>
      <c r="P176" t="s">
        <v>70</v>
      </c>
      <c r="Q176" t="s">
        <v>57</v>
      </c>
      <c r="R176" t="s">
        <v>58</v>
      </c>
      <c r="S176" s="4">
        <v>358.08</v>
      </c>
      <c r="T176" s="14">
        <v>2</v>
      </c>
      <c r="U176" s="22">
        <v>716.16</v>
      </c>
      <c r="V176" t="s">
        <v>59</v>
      </c>
      <c r="W176">
        <v>-1</v>
      </c>
      <c r="X176" t="s">
        <v>36</v>
      </c>
      <c r="Y176" t="s">
        <v>60</v>
      </c>
    </row>
    <row r="177" spans="1:25" x14ac:dyDescent="0.2">
      <c r="A177" t="s">
        <v>46</v>
      </c>
      <c r="B177" t="s">
        <v>47</v>
      </c>
      <c r="C177" t="s">
        <v>48</v>
      </c>
      <c r="D177" t="s">
        <v>49</v>
      </c>
      <c r="E177" t="s">
        <v>93</v>
      </c>
      <c r="F177" t="s">
        <v>94</v>
      </c>
      <c r="G177" s="1">
        <v>40935</v>
      </c>
      <c r="H177" s="1">
        <v>40910</v>
      </c>
      <c r="I177" t="s">
        <v>52</v>
      </c>
      <c r="J177" t="s">
        <v>53</v>
      </c>
      <c r="K177" t="s">
        <v>54</v>
      </c>
      <c r="L177" s="5">
        <v>408</v>
      </c>
      <c r="M177" s="6">
        <v>2</v>
      </c>
      <c r="N177" s="22">
        <v>816</v>
      </c>
      <c r="O177" t="s">
        <v>95</v>
      </c>
      <c r="P177" t="s">
        <v>96</v>
      </c>
      <c r="Q177" t="s">
        <v>97</v>
      </c>
      <c r="R177" t="s">
        <v>98</v>
      </c>
      <c r="S177" s="4">
        <v>358.08</v>
      </c>
      <c r="T177" s="14">
        <v>2</v>
      </c>
      <c r="U177" s="22">
        <v>716.16</v>
      </c>
      <c r="V177" t="s">
        <v>59</v>
      </c>
      <c r="W177">
        <v>-1</v>
      </c>
      <c r="X177" t="s">
        <v>99</v>
      </c>
      <c r="Y177" t="s">
        <v>60</v>
      </c>
    </row>
    <row r="178" spans="1:25" x14ac:dyDescent="0.2">
      <c r="A178" t="s">
        <v>46</v>
      </c>
      <c r="B178" t="s">
        <v>47</v>
      </c>
      <c r="C178" t="s">
        <v>48</v>
      </c>
      <c r="D178" t="s">
        <v>49</v>
      </c>
      <c r="E178" t="s">
        <v>50</v>
      </c>
      <c r="F178" t="s">
        <v>51</v>
      </c>
      <c r="G178" s="1">
        <v>40914</v>
      </c>
      <c r="H178" s="1">
        <v>40786</v>
      </c>
      <c r="I178" t="s">
        <v>31</v>
      </c>
      <c r="J178" t="s">
        <v>53</v>
      </c>
      <c r="K178" t="s">
        <v>54</v>
      </c>
      <c r="L178" s="5">
        <v>408</v>
      </c>
      <c r="M178" s="6">
        <v>1</v>
      </c>
      <c r="N178" s="22">
        <v>408</v>
      </c>
      <c r="O178" t="s">
        <v>55</v>
      </c>
      <c r="P178" t="s">
        <v>56</v>
      </c>
      <c r="Q178" t="s">
        <v>57</v>
      </c>
      <c r="R178" t="s">
        <v>58</v>
      </c>
      <c r="S178" s="4">
        <v>358.08</v>
      </c>
      <c r="T178" s="14">
        <v>1</v>
      </c>
      <c r="U178" s="22">
        <v>358.08</v>
      </c>
      <c r="V178" t="s">
        <v>59</v>
      </c>
      <c r="W178">
        <v>-1</v>
      </c>
      <c r="X178" t="s">
        <v>36</v>
      </c>
      <c r="Y178" t="s">
        <v>60</v>
      </c>
    </row>
    <row r="179" spans="1:25" x14ac:dyDescent="0.2">
      <c r="A179" t="s">
        <v>46</v>
      </c>
      <c r="B179" t="s">
        <v>47</v>
      </c>
      <c r="C179" t="s">
        <v>48</v>
      </c>
      <c r="D179" t="s">
        <v>49</v>
      </c>
      <c r="E179" t="s">
        <v>50</v>
      </c>
      <c r="F179" t="s">
        <v>51</v>
      </c>
      <c r="G179" s="1">
        <v>40914</v>
      </c>
      <c r="H179" s="1">
        <v>40786</v>
      </c>
      <c r="I179" t="s">
        <v>61</v>
      </c>
      <c r="J179" t="s">
        <v>62</v>
      </c>
      <c r="K179" t="s">
        <v>54</v>
      </c>
      <c r="L179" s="5">
        <v>408</v>
      </c>
      <c r="M179" s="6">
        <v>1</v>
      </c>
      <c r="N179" s="22">
        <v>408</v>
      </c>
      <c r="O179" t="s">
        <v>55</v>
      </c>
      <c r="P179" t="s">
        <v>56</v>
      </c>
      <c r="Q179" t="s">
        <v>57</v>
      </c>
      <c r="R179" t="s">
        <v>58</v>
      </c>
      <c r="S179" s="4">
        <v>358.08</v>
      </c>
      <c r="T179" s="14">
        <v>1</v>
      </c>
      <c r="U179" s="22">
        <v>358.08</v>
      </c>
      <c r="V179" t="s">
        <v>59</v>
      </c>
      <c r="W179">
        <v>-1</v>
      </c>
      <c r="X179" t="s">
        <v>36</v>
      </c>
      <c r="Y179" t="s">
        <v>60</v>
      </c>
    </row>
    <row r="180" spans="1:25" x14ac:dyDescent="0.2">
      <c r="A180" t="s">
        <v>46</v>
      </c>
      <c r="B180" t="s">
        <v>47</v>
      </c>
      <c r="C180" t="s">
        <v>48</v>
      </c>
      <c r="D180" t="s">
        <v>49</v>
      </c>
      <c r="E180" t="s">
        <v>50</v>
      </c>
      <c r="F180" t="s">
        <v>51</v>
      </c>
      <c r="G180" s="1">
        <v>40914</v>
      </c>
      <c r="H180" s="1">
        <v>40786</v>
      </c>
      <c r="I180" t="s">
        <v>63</v>
      </c>
      <c r="J180" t="s">
        <v>62</v>
      </c>
      <c r="K180" t="s">
        <v>54</v>
      </c>
      <c r="L180" s="5">
        <v>408</v>
      </c>
      <c r="M180" s="6">
        <v>1</v>
      </c>
      <c r="N180" s="22">
        <v>408</v>
      </c>
      <c r="O180" t="s">
        <v>55</v>
      </c>
      <c r="P180" t="s">
        <v>56</v>
      </c>
      <c r="Q180" t="s">
        <v>57</v>
      </c>
      <c r="R180" t="s">
        <v>58</v>
      </c>
      <c r="S180" s="4">
        <v>358.08</v>
      </c>
      <c r="T180" s="14">
        <v>1</v>
      </c>
      <c r="U180" s="22">
        <v>358.08</v>
      </c>
      <c r="V180" t="s">
        <v>59</v>
      </c>
      <c r="W180">
        <v>-1</v>
      </c>
      <c r="X180" t="s">
        <v>36</v>
      </c>
      <c r="Y180" t="s">
        <v>60</v>
      </c>
    </row>
    <row r="181" spans="1:25" x14ac:dyDescent="0.2">
      <c r="A181" t="s">
        <v>46</v>
      </c>
      <c r="B181" t="s">
        <v>47</v>
      </c>
      <c r="C181" t="s">
        <v>48</v>
      </c>
      <c r="D181" t="s">
        <v>49</v>
      </c>
      <c r="E181" t="s">
        <v>50</v>
      </c>
      <c r="F181" t="s">
        <v>51</v>
      </c>
      <c r="G181" s="1">
        <v>40914</v>
      </c>
      <c r="H181" s="1">
        <v>40786</v>
      </c>
      <c r="I181" t="s">
        <v>71</v>
      </c>
      <c r="J181" t="s">
        <v>62</v>
      </c>
      <c r="K181" t="s">
        <v>54</v>
      </c>
      <c r="L181" s="5">
        <v>408</v>
      </c>
      <c r="M181" s="6">
        <v>1</v>
      </c>
      <c r="N181" s="22">
        <v>408</v>
      </c>
      <c r="O181" t="s">
        <v>69</v>
      </c>
      <c r="P181" t="s">
        <v>70</v>
      </c>
      <c r="Q181" t="s">
        <v>57</v>
      </c>
      <c r="R181" t="s">
        <v>58</v>
      </c>
      <c r="S181" s="4">
        <v>358.08</v>
      </c>
      <c r="T181" s="14">
        <v>1</v>
      </c>
      <c r="U181" s="22">
        <v>358.08</v>
      </c>
      <c r="V181" t="s">
        <v>59</v>
      </c>
      <c r="W181">
        <v>-1</v>
      </c>
      <c r="X181" t="s">
        <v>36</v>
      </c>
      <c r="Y181" t="s">
        <v>60</v>
      </c>
    </row>
    <row r="182" spans="1:25" x14ac:dyDescent="0.2">
      <c r="A182" t="s">
        <v>46</v>
      </c>
      <c r="B182" t="s">
        <v>47</v>
      </c>
      <c r="C182" t="s">
        <v>48</v>
      </c>
      <c r="D182" t="s">
        <v>49</v>
      </c>
      <c r="E182" t="s">
        <v>93</v>
      </c>
      <c r="F182" t="s">
        <v>94</v>
      </c>
      <c r="G182" s="1">
        <v>40935</v>
      </c>
      <c r="H182" s="1">
        <v>40910</v>
      </c>
      <c r="I182" t="s">
        <v>31</v>
      </c>
      <c r="J182" t="s">
        <v>62</v>
      </c>
      <c r="K182" t="s">
        <v>54</v>
      </c>
      <c r="L182" s="5">
        <v>408</v>
      </c>
      <c r="M182" s="6">
        <v>1</v>
      </c>
      <c r="N182" s="22">
        <v>408</v>
      </c>
      <c r="O182" t="s">
        <v>95</v>
      </c>
      <c r="P182" t="s">
        <v>96</v>
      </c>
      <c r="Q182" t="s">
        <v>97</v>
      </c>
      <c r="R182" t="s">
        <v>98</v>
      </c>
      <c r="S182" s="4">
        <v>358.08</v>
      </c>
      <c r="T182" s="14">
        <v>1</v>
      </c>
      <c r="U182" s="22">
        <v>358.08</v>
      </c>
      <c r="V182" t="s">
        <v>59</v>
      </c>
      <c r="W182">
        <v>-1</v>
      </c>
      <c r="X182" t="s">
        <v>99</v>
      </c>
      <c r="Y182" t="s">
        <v>60</v>
      </c>
    </row>
    <row r="183" spans="1:25" x14ac:dyDescent="0.2">
      <c r="A183" t="s">
        <v>46</v>
      </c>
      <c r="B183" t="s">
        <v>47</v>
      </c>
      <c r="C183" t="s">
        <v>48</v>
      </c>
      <c r="D183" t="s">
        <v>49</v>
      </c>
      <c r="E183" t="s">
        <v>50</v>
      </c>
      <c r="F183" t="s">
        <v>51</v>
      </c>
      <c r="G183" s="1">
        <v>40914</v>
      </c>
      <c r="H183" s="1">
        <v>40786</v>
      </c>
      <c r="I183" t="s">
        <v>72</v>
      </c>
      <c r="J183" t="s">
        <v>73</v>
      </c>
      <c r="K183" t="s">
        <v>54</v>
      </c>
      <c r="L183" s="5">
        <v>408</v>
      </c>
      <c r="M183" s="6">
        <v>6</v>
      </c>
      <c r="N183" s="22">
        <v>2448</v>
      </c>
      <c r="O183" t="s">
        <v>69</v>
      </c>
      <c r="P183" t="s">
        <v>70</v>
      </c>
      <c r="Q183" t="s">
        <v>57</v>
      </c>
      <c r="R183" t="s">
        <v>58</v>
      </c>
      <c r="S183" s="4">
        <v>358.08</v>
      </c>
      <c r="T183" s="14">
        <v>6</v>
      </c>
      <c r="U183" s="22">
        <v>2148.48</v>
      </c>
      <c r="V183" t="s">
        <v>59</v>
      </c>
      <c r="W183">
        <v>-1</v>
      </c>
      <c r="X183" t="s">
        <v>36</v>
      </c>
      <c r="Y183" t="s">
        <v>60</v>
      </c>
    </row>
    <row r="184" spans="1:25" x14ac:dyDescent="0.2">
      <c r="A184" t="s">
        <v>46</v>
      </c>
      <c r="B184" t="s">
        <v>47</v>
      </c>
      <c r="C184" t="s">
        <v>48</v>
      </c>
      <c r="D184" t="s">
        <v>49</v>
      </c>
      <c r="E184" t="s">
        <v>50</v>
      </c>
      <c r="F184" t="s">
        <v>51</v>
      </c>
      <c r="G184" s="1">
        <v>40914</v>
      </c>
      <c r="H184" s="1">
        <v>40786</v>
      </c>
      <c r="I184" t="s">
        <v>64</v>
      </c>
      <c r="J184" t="s">
        <v>65</v>
      </c>
      <c r="K184" t="s">
        <v>54</v>
      </c>
      <c r="L184" s="5">
        <v>439</v>
      </c>
      <c r="M184" s="6">
        <v>1</v>
      </c>
      <c r="N184" s="22">
        <v>439</v>
      </c>
      <c r="O184" t="s">
        <v>66</v>
      </c>
      <c r="P184" t="s">
        <v>67</v>
      </c>
      <c r="Q184" t="s">
        <v>57</v>
      </c>
      <c r="R184" t="s">
        <v>58</v>
      </c>
      <c r="S184" s="4">
        <v>384.87</v>
      </c>
      <c r="T184" s="14">
        <v>1</v>
      </c>
      <c r="U184" s="22">
        <v>384.87</v>
      </c>
      <c r="V184" t="s">
        <v>59</v>
      </c>
      <c r="W184">
        <v>-1</v>
      </c>
      <c r="X184" t="s">
        <v>36</v>
      </c>
      <c r="Y184" t="s">
        <v>60</v>
      </c>
    </row>
    <row r="185" spans="1:25" x14ac:dyDescent="0.2">
      <c r="A185" t="s">
        <v>46</v>
      </c>
      <c r="B185" t="s">
        <v>47</v>
      </c>
      <c r="C185" t="s">
        <v>48</v>
      </c>
      <c r="D185" t="s">
        <v>49</v>
      </c>
      <c r="E185" t="s">
        <v>50</v>
      </c>
      <c r="F185" t="s">
        <v>51</v>
      </c>
      <c r="G185" s="1">
        <v>40914</v>
      </c>
      <c r="H185" s="1">
        <v>40786</v>
      </c>
      <c r="I185" t="s">
        <v>74</v>
      </c>
      <c r="J185" t="s">
        <v>65</v>
      </c>
      <c r="K185" t="s">
        <v>54</v>
      </c>
      <c r="L185" s="5">
        <v>439</v>
      </c>
      <c r="M185" s="6">
        <v>1</v>
      </c>
      <c r="N185" s="22">
        <v>439</v>
      </c>
      <c r="O185" t="s">
        <v>75</v>
      </c>
      <c r="P185" t="s">
        <v>76</v>
      </c>
      <c r="Q185" t="s">
        <v>77</v>
      </c>
      <c r="R185" t="s">
        <v>78</v>
      </c>
      <c r="S185" s="4">
        <v>384.87</v>
      </c>
      <c r="T185" s="14">
        <v>1</v>
      </c>
      <c r="U185" s="22">
        <v>384.87</v>
      </c>
      <c r="V185" t="s">
        <v>59</v>
      </c>
      <c r="W185">
        <v>-1</v>
      </c>
      <c r="X185" t="s">
        <v>36</v>
      </c>
      <c r="Y185" t="s">
        <v>60</v>
      </c>
    </row>
    <row r="186" spans="1:25" x14ac:dyDescent="0.2">
      <c r="A186" t="s">
        <v>46</v>
      </c>
      <c r="B186" t="s">
        <v>47</v>
      </c>
      <c r="C186" t="s">
        <v>48</v>
      </c>
      <c r="D186" t="s">
        <v>49</v>
      </c>
      <c r="E186" t="s">
        <v>79</v>
      </c>
      <c r="F186" t="s">
        <v>80</v>
      </c>
      <c r="G186" s="1">
        <v>40921</v>
      </c>
      <c r="H186" s="1">
        <v>40877</v>
      </c>
      <c r="I186" t="s">
        <v>31</v>
      </c>
      <c r="J186" t="s">
        <v>65</v>
      </c>
      <c r="K186" t="s">
        <v>54</v>
      </c>
      <c r="L186" s="5">
        <v>439</v>
      </c>
      <c r="M186" s="6">
        <v>1</v>
      </c>
      <c r="N186" s="22">
        <v>439</v>
      </c>
      <c r="O186" t="s">
        <v>81</v>
      </c>
      <c r="P186" t="s">
        <v>82</v>
      </c>
      <c r="Q186" t="s">
        <v>77</v>
      </c>
      <c r="R186" t="s">
        <v>78</v>
      </c>
      <c r="S186" s="4">
        <v>384.87</v>
      </c>
      <c r="T186" s="14">
        <v>1</v>
      </c>
      <c r="U186" s="22">
        <v>384.87</v>
      </c>
      <c r="V186" t="s">
        <v>59</v>
      </c>
      <c r="W186">
        <v>-1</v>
      </c>
      <c r="X186" t="s">
        <v>83</v>
      </c>
      <c r="Y186" t="s">
        <v>60</v>
      </c>
    </row>
    <row r="187" spans="1:25" x14ac:dyDescent="0.2">
      <c r="A187" t="s">
        <v>46</v>
      </c>
      <c r="B187" t="s">
        <v>47</v>
      </c>
      <c r="C187" t="s">
        <v>48</v>
      </c>
      <c r="D187" t="s">
        <v>49</v>
      </c>
      <c r="E187" t="s">
        <v>86</v>
      </c>
      <c r="F187" t="s">
        <v>87</v>
      </c>
      <c r="G187" s="1">
        <v>40925</v>
      </c>
      <c r="H187" s="1">
        <v>40857</v>
      </c>
      <c r="I187" t="s">
        <v>31</v>
      </c>
      <c r="J187" t="s">
        <v>65</v>
      </c>
      <c r="K187" t="s">
        <v>54</v>
      </c>
      <c r="L187" s="5">
        <v>439</v>
      </c>
      <c r="M187" s="6">
        <v>1</v>
      </c>
      <c r="N187" s="22">
        <v>439</v>
      </c>
      <c r="O187" t="s">
        <v>88</v>
      </c>
      <c r="P187" t="s">
        <v>89</v>
      </c>
      <c r="Q187" t="s">
        <v>90</v>
      </c>
      <c r="R187" t="s">
        <v>91</v>
      </c>
      <c r="S187" s="4">
        <v>384.87</v>
      </c>
      <c r="T187" s="14">
        <v>1</v>
      </c>
      <c r="U187" s="22">
        <v>384.87</v>
      </c>
      <c r="V187" t="s">
        <v>59</v>
      </c>
      <c r="W187">
        <v>-1</v>
      </c>
      <c r="X187" t="s">
        <v>92</v>
      </c>
      <c r="Y187" t="s">
        <v>60</v>
      </c>
    </row>
    <row r="188" spans="1:25" x14ac:dyDescent="0.2">
      <c r="A188" t="s">
        <v>46</v>
      </c>
      <c r="B188" t="s">
        <v>47</v>
      </c>
      <c r="C188" t="s">
        <v>48</v>
      </c>
      <c r="D188" t="s">
        <v>49</v>
      </c>
      <c r="E188" t="s">
        <v>79</v>
      </c>
      <c r="F188" t="s">
        <v>80</v>
      </c>
      <c r="G188" s="1">
        <v>40921</v>
      </c>
      <c r="H188" s="1">
        <v>40877</v>
      </c>
      <c r="I188" t="s">
        <v>52</v>
      </c>
      <c r="J188" t="s">
        <v>84</v>
      </c>
      <c r="K188" t="s">
        <v>54</v>
      </c>
      <c r="L188" s="5">
        <v>439</v>
      </c>
      <c r="M188" s="6">
        <v>1</v>
      </c>
      <c r="N188" s="22">
        <v>439</v>
      </c>
      <c r="O188" t="s">
        <v>81</v>
      </c>
      <c r="P188" t="s">
        <v>82</v>
      </c>
      <c r="Q188" t="s">
        <v>77</v>
      </c>
      <c r="R188" t="s">
        <v>78</v>
      </c>
      <c r="S188" s="4">
        <v>384.87</v>
      </c>
      <c r="T188" s="14">
        <v>1</v>
      </c>
      <c r="U188" s="22">
        <v>384.87</v>
      </c>
      <c r="V188" t="s">
        <v>59</v>
      </c>
      <c r="W188">
        <v>-1</v>
      </c>
      <c r="X188" t="s">
        <v>83</v>
      </c>
      <c r="Y188" t="s">
        <v>60</v>
      </c>
    </row>
    <row r="189" spans="1:25" x14ac:dyDescent="0.2">
      <c r="A189" t="s">
        <v>46</v>
      </c>
      <c r="B189" t="s">
        <v>47</v>
      </c>
      <c r="C189" t="s">
        <v>48</v>
      </c>
      <c r="D189" t="s">
        <v>49</v>
      </c>
      <c r="E189" t="s">
        <v>79</v>
      </c>
      <c r="F189" t="s">
        <v>80</v>
      </c>
      <c r="G189" s="1">
        <v>40921</v>
      </c>
      <c r="H189" s="1">
        <v>40877</v>
      </c>
      <c r="I189" t="s">
        <v>61</v>
      </c>
      <c r="J189" t="s">
        <v>85</v>
      </c>
      <c r="K189" t="s">
        <v>54</v>
      </c>
      <c r="L189" s="5">
        <v>439</v>
      </c>
      <c r="M189" s="6">
        <v>1</v>
      </c>
      <c r="N189" s="22">
        <v>439</v>
      </c>
      <c r="O189" t="s">
        <v>81</v>
      </c>
      <c r="P189" t="s">
        <v>82</v>
      </c>
      <c r="Q189" t="s">
        <v>77</v>
      </c>
      <c r="R189" t="s">
        <v>78</v>
      </c>
      <c r="S189" s="4">
        <v>384.86</v>
      </c>
      <c r="T189" s="14">
        <v>1</v>
      </c>
      <c r="U189" s="22">
        <v>384.86</v>
      </c>
      <c r="V189" t="s">
        <v>59</v>
      </c>
      <c r="W189">
        <v>-1</v>
      </c>
      <c r="X189" t="s">
        <v>83</v>
      </c>
      <c r="Y189" t="s">
        <v>60</v>
      </c>
    </row>
    <row r="190" spans="1:25" x14ac:dyDescent="0.2">
      <c r="A190" t="s">
        <v>125</v>
      </c>
      <c r="B190" t="s">
        <v>126</v>
      </c>
      <c r="C190" t="s">
        <v>127</v>
      </c>
      <c r="D190" t="s">
        <v>128</v>
      </c>
      <c r="E190" t="s">
        <v>129</v>
      </c>
      <c r="F190" t="s">
        <v>130</v>
      </c>
      <c r="G190" s="1">
        <v>40935</v>
      </c>
      <c r="H190" s="1">
        <v>40897</v>
      </c>
      <c r="I190" t="s">
        <v>31</v>
      </c>
      <c r="J190" t="s">
        <v>131</v>
      </c>
      <c r="K190" t="s">
        <v>54</v>
      </c>
      <c r="L190" s="5">
        <v>529</v>
      </c>
      <c r="M190" s="6">
        <v>2</v>
      </c>
      <c r="N190" s="22">
        <v>1058</v>
      </c>
      <c r="O190" t="s">
        <v>132</v>
      </c>
      <c r="P190" t="s">
        <v>133</v>
      </c>
      <c r="Q190" t="s">
        <v>97</v>
      </c>
      <c r="R190" t="s">
        <v>98</v>
      </c>
      <c r="S190" s="4">
        <v>384.87</v>
      </c>
      <c r="T190" s="14">
        <v>2</v>
      </c>
      <c r="U190" s="22">
        <v>769.74</v>
      </c>
      <c r="V190" t="s">
        <v>59</v>
      </c>
      <c r="W190">
        <v>-1</v>
      </c>
      <c r="X190" t="s">
        <v>99</v>
      </c>
      <c r="Y190" t="s">
        <v>60</v>
      </c>
    </row>
    <row r="191" spans="1:25" x14ac:dyDescent="0.2">
      <c r="A191" t="s">
        <v>904</v>
      </c>
      <c r="B191" t="s">
        <v>905</v>
      </c>
      <c r="C191" t="s">
        <v>906</v>
      </c>
      <c r="D191" t="s">
        <v>907</v>
      </c>
      <c r="E191" t="s">
        <v>1217</v>
      </c>
      <c r="F191" t="s">
        <v>1218</v>
      </c>
      <c r="G191" s="1">
        <v>40914</v>
      </c>
      <c r="H191" s="1">
        <v>40855</v>
      </c>
      <c r="I191" t="s">
        <v>31</v>
      </c>
      <c r="J191" t="s">
        <v>1219</v>
      </c>
      <c r="K191" t="s">
        <v>1219</v>
      </c>
      <c r="L191" s="5">
        <v>1205</v>
      </c>
      <c r="M191" s="6">
        <v>2</v>
      </c>
      <c r="N191" s="22">
        <v>2410</v>
      </c>
      <c r="O191" t="s">
        <v>1220</v>
      </c>
      <c r="P191" t="s">
        <v>1221</v>
      </c>
      <c r="Q191" t="s">
        <v>1222</v>
      </c>
      <c r="R191" t="s">
        <v>1223</v>
      </c>
      <c r="S191" s="4">
        <v>761.18</v>
      </c>
      <c r="T191" s="14">
        <v>2</v>
      </c>
      <c r="U191" s="22">
        <v>1522.36</v>
      </c>
      <c r="V191" t="s">
        <v>156</v>
      </c>
      <c r="W191">
        <v>-1</v>
      </c>
      <c r="X191" t="s">
        <v>36</v>
      </c>
      <c r="Y191" t="s">
        <v>157</v>
      </c>
    </row>
    <row r="192" spans="1:25" x14ac:dyDescent="0.2">
      <c r="A192" t="s">
        <v>1072</v>
      </c>
      <c r="B192" t="s">
        <v>1073</v>
      </c>
      <c r="C192" t="s">
        <v>27</v>
      </c>
      <c r="D192" t="s">
        <v>1074</v>
      </c>
      <c r="E192" t="s">
        <v>1081</v>
      </c>
      <c r="F192" t="s">
        <v>1082</v>
      </c>
      <c r="G192" s="1">
        <v>40925</v>
      </c>
      <c r="H192" s="1">
        <v>40925</v>
      </c>
      <c r="I192" t="s">
        <v>31</v>
      </c>
      <c r="J192" t="s">
        <v>1083</v>
      </c>
      <c r="K192" t="s">
        <v>1084</v>
      </c>
      <c r="L192" s="5">
        <v>2248.46</v>
      </c>
      <c r="M192" s="6">
        <v>1</v>
      </c>
      <c r="N192" s="22">
        <v>2248.46</v>
      </c>
      <c r="O192" t="s">
        <v>1085</v>
      </c>
      <c r="S192" s="4">
        <v>1138.67</v>
      </c>
      <c r="T192" s="14">
        <v>1</v>
      </c>
      <c r="U192" s="22">
        <f>T192*S192</f>
        <v>1138.67</v>
      </c>
      <c r="V192" t="s">
        <v>156</v>
      </c>
      <c r="W192">
        <v>0</v>
      </c>
      <c r="X192" t="s">
        <v>92</v>
      </c>
      <c r="Y192" t="s">
        <v>157</v>
      </c>
    </row>
    <row r="193" spans="1:25" x14ac:dyDescent="0.2">
      <c r="A193" t="s">
        <v>904</v>
      </c>
      <c r="B193" t="s">
        <v>905</v>
      </c>
      <c r="C193" t="s">
        <v>906</v>
      </c>
      <c r="D193" t="s">
        <v>907</v>
      </c>
      <c r="E193" t="s">
        <v>1226</v>
      </c>
      <c r="F193" t="s">
        <v>1227</v>
      </c>
      <c r="G193" s="1">
        <v>40914</v>
      </c>
      <c r="H193" s="1">
        <v>40882</v>
      </c>
      <c r="I193" t="s">
        <v>31</v>
      </c>
      <c r="J193" t="s">
        <v>1228</v>
      </c>
      <c r="K193" t="s">
        <v>1229</v>
      </c>
      <c r="L193" s="5">
        <v>595</v>
      </c>
      <c r="M193" s="6">
        <v>20</v>
      </c>
      <c r="N193" s="22">
        <v>11900</v>
      </c>
      <c r="O193" t="s">
        <v>1230</v>
      </c>
      <c r="P193" t="s">
        <v>1231</v>
      </c>
      <c r="Q193" t="s">
        <v>1232</v>
      </c>
      <c r="R193" t="s">
        <v>1233</v>
      </c>
      <c r="S193" s="4">
        <v>407.51</v>
      </c>
      <c r="T193" s="14">
        <v>20</v>
      </c>
      <c r="U193" s="22">
        <v>8150.2</v>
      </c>
      <c r="V193" t="s">
        <v>156</v>
      </c>
      <c r="W193">
        <v>-1</v>
      </c>
      <c r="X193" t="s">
        <v>36</v>
      </c>
      <c r="Y193" t="s">
        <v>157</v>
      </c>
    </row>
    <row r="194" spans="1:25" x14ac:dyDescent="0.2">
      <c r="A194" t="s">
        <v>904</v>
      </c>
      <c r="B194" t="s">
        <v>905</v>
      </c>
      <c r="C194" t="s">
        <v>906</v>
      </c>
      <c r="D194" t="s">
        <v>907</v>
      </c>
      <c r="E194" t="s">
        <v>1217</v>
      </c>
      <c r="F194" t="s">
        <v>1218</v>
      </c>
      <c r="G194" s="1">
        <v>40914</v>
      </c>
      <c r="H194" s="1">
        <v>40855</v>
      </c>
      <c r="I194" t="s">
        <v>52</v>
      </c>
      <c r="J194" t="s">
        <v>1224</v>
      </c>
      <c r="K194" t="s">
        <v>1225</v>
      </c>
      <c r="L194" s="5">
        <v>610</v>
      </c>
      <c r="M194" s="6">
        <v>10</v>
      </c>
      <c r="N194" s="22">
        <v>6100</v>
      </c>
      <c r="O194" t="s">
        <v>1220</v>
      </c>
      <c r="P194" t="s">
        <v>1221</v>
      </c>
      <c r="Q194" t="s">
        <v>1222</v>
      </c>
      <c r="R194" t="s">
        <v>1223</v>
      </c>
      <c r="S194" s="4">
        <v>437.78</v>
      </c>
      <c r="T194" s="14">
        <v>10</v>
      </c>
      <c r="U194" s="22">
        <v>4377.8</v>
      </c>
      <c r="V194" t="s">
        <v>156</v>
      </c>
      <c r="W194">
        <v>-1</v>
      </c>
      <c r="X194" t="s">
        <v>36</v>
      </c>
      <c r="Y194" t="s">
        <v>157</v>
      </c>
    </row>
    <row r="195" spans="1:25" x14ac:dyDescent="0.2">
      <c r="A195" t="s">
        <v>627</v>
      </c>
      <c r="B195" t="s">
        <v>628</v>
      </c>
      <c r="C195" t="s">
        <v>136</v>
      </c>
      <c r="D195" t="s">
        <v>629</v>
      </c>
      <c r="E195" t="s">
        <v>649</v>
      </c>
      <c r="F195" t="s">
        <v>650</v>
      </c>
      <c r="G195" s="1">
        <v>40935</v>
      </c>
      <c r="H195" s="1">
        <v>40883</v>
      </c>
      <c r="I195" t="s">
        <v>63</v>
      </c>
      <c r="J195" t="s">
        <v>661</v>
      </c>
      <c r="K195" t="s">
        <v>662</v>
      </c>
      <c r="L195" s="5">
        <v>741</v>
      </c>
      <c r="M195" s="6">
        <v>1</v>
      </c>
      <c r="N195" s="22">
        <v>741</v>
      </c>
      <c r="O195" t="s">
        <v>653</v>
      </c>
      <c r="P195" t="s">
        <v>654</v>
      </c>
      <c r="Q195" t="s">
        <v>655</v>
      </c>
      <c r="R195" t="s">
        <v>656</v>
      </c>
      <c r="S195" s="4">
        <v>461.07</v>
      </c>
      <c r="T195" s="14">
        <v>1</v>
      </c>
      <c r="U195" s="22">
        <v>461.07</v>
      </c>
      <c r="V195" t="s">
        <v>156</v>
      </c>
      <c r="W195">
        <v>-1</v>
      </c>
      <c r="X195" t="s">
        <v>99</v>
      </c>
      <c r="Y195" t="s">
        <v>157</v>
      </c>
    </row>
    <row r="196" spans="1:25" x14ac:dyDescent="0.2">
      <c r="A196" t="s">
        <v>1096</v>
      </c>
      <c r="B196" t="s">
        <v>1097</v>
      </c>
      <c r="C196" t="s">
        <v>127</v>
      </c>
      <c r="D196" t="s">
        <v>1097</v>
      </c>
      <c r="E196" t="s">
        <v>1098</v>
      </c>
      <c r="F196" t="s">
        <v>1099</v>
      </c>
      <c r="G196" s="1">
        <v>40928</v>
      </c>
      <c r="H196" s="1">
        <v>40870</v>
      </c>
      <c r="I196" t="s">
        <v>61</v>
      </c>
      <c r="J196" t="s">
        <v>1105</v>
      </c>
      <c r="K196" t="s">
        <v>1106</v>
      </c>
      <c r="L196" s="5">
        <v>688.7</v>
      </c>
      <c r="M196" s="6">
        <v>2</v>
      </c>
      <c r="N196" s="22">
        <v>1377.4</v>
      </c>
      <c r="O196" t="s">
        <v>1102</v>
      </c>
      <c r="S196" s="4">
        <v>472.71</v>
      </c>
      <c r="T196" s="14">
        <v>2</v>
      </c>
      <c r="U196" s="22">
        <f>T196*S196</f>
        <v>945.42</v>
      </c>
      <c r="V196" t="s">
        <v>156</v>
      </c>
      <c r="W196">
        <v>0</v>
      </c>
      <c r="X196" t="s">
        <v>92</v>
      </c>
      <c r="Y196" t="s">
        <v>157</v>
      </c>
    </row>
    <row r="197" spans="1:25" x14ac:dyDescent="0.2">
      <c r="A197" t="s">
        <v>627</v>
      </c>
      <c r="B197" t="s">
        <v>628</v>
      </c>
      <c r="C197" t="s">
        <v>136</v>
      </c>
      <c r="D197" t="s">
        <v>629</v>
      </c>
      <c r="E197" t="s">
        <v>649</v>
      </c>
      <c r="F197" t="s">
        <v>650</v>
      </c>
      <c r="G197" s="1">
        <v>40935</v>
      </c>
      <c r="H197" s="1">
        <v>40883</v>
      </c>
      <c r="I197" t="s">
        <v>52</v>
      </c>
      <c r="J197" t="s">
        <v>657</v>
      </c>
      <c r="K197" t="s">
        <v>658</v>
      </c>
      <c r="L197" s="5">
        <v>721.8</v>
      </c>
      <c r="M197" s="6">
        <v>1</v>
      </c>
      <c r="N197" s="22">
        <v>721.8</v>
      </c>
      <c r="O197" t="s">
        <v>653</v>
      </c>
      <c r="P197" t="s">
        <v>654</v>
      </c>
      <c r="Q197" t="s">
        <v>655</v>
      </c>
      <c r="R197" t="s">
        <v>656</v>
      </c>
      <c r="S197" s="4">
        <v>437.78</v>
      </c>
      <c r="T197" s="14">
        <v>1</v>
      </c>
      <c r="U197" s="22">
        <v>437.78</v>
      </c>
      <c r="V197" t="s">
        <v>156</v>
      </c>
      <c r="W197">
        <v>-1</v>
      </c>
      <c r="X197" t="s">
        <v>99</v>
      </c>
      <c r="Y197" t="s">
        <v>157</v>
      </c>
    </row>
    <row r="198" spans="1:25" x14ac:dyDescent="0.2">
      <c r="A198" t="s">
        <v>627</v>
      </c>
      <c r="B198" t="s">
        <v>628</v>
      </c>
      <c r="C198" t="s">
        <v>136</v>
      </c>
      <c r="D198" t="s">
        <v>629</v>
      </c>
      <c r="E198" t="s">
        <v>649</v>
      </c>
      <c r="F198" t="s">
        <v>650</v>
      </c>
      <c r="G198" s="1">
        <v>40935</v>
      </c>
      <c r="H198" s="1">
        <v>40883</v>
      </c>
      <c r="I198" t="s">
        <v>61</v>
      </c>
      <c r="J198" t="s">
        <v>659</v>
      </c>
      <c r="K198" t="s">
        <v>660</v>
      </c>
      <c r="L198" s="5">
        <v>721.8</v>
      </c>
      <c r="M198" s="6">
        <v>1</v>
      </c>
      <c r="N198" s="22">
        <v>721.8</v>
      </c>
      <c r="O198" t="s">
        <v>653</v>
      </c>
      <c r="P198" t="s">
        <v>654</v>
      </c>
      <c r="Q198" t="s">
        <v>655</v>
      </c>
      <c r="R198" t="s">
        <v>656</v>
      </c>
      <c r="S198" s="4">
        <v>437.78</v>
      </c>
      <c r="T198" s="14">
        <v>1</v>
      </c>
      <c r="U198" s="22">
        <v>437.78</v>
      </c>
      <c r="V198" t="s">
        <v>156</v>
      </c>
      <c r="W198">
        <v>-1</v>
      </c>
      <c r="X198" t="s">
        <v>99</v>
      </c>
      <c r="Y198" t="s">
        <v>157</v>
      </c>
    </row>
    <row r="199" spans="1:25" x14ac:dyDescent="0.2">
      <c r="A199" t="s">
        <v>1107</v>
      </c>
      <c r="B199" t="s">
        <v>1108</v>
      </c>
      <c r="C199" t="s">
        <v>228</v>
      </c>
      <c r="D199" t="s">
        <v>1109</v>
      </c>
      <c r="E199" t="s">
        <v>1110</v>
      </c>
      <c r="F199" t="s">
        <v>1111</v>
      </c>
      <c r="G199" s="1">
        <v>40914</v>
      </c>
      <c r="H199" s="1">
        <v>40882</v>
      </c>
      <c r="I199" t="s">
        <v>31</v>
      </c>
      <c r="J199" t="s">
        <v>1112</v>
      </c>
      <c r="K199" t="s">
        <v>1112</v>
      </c>
      <c r="L199" s="5">
        <v>994</v>
      </c>
      <c r="M199" s="6">
        <v>1</v>
      </c>
      <c r="N199" s="22">
        <v>994</v>
      </c>
      <c r="O199" t="s">
        <v>1113</v>
      </c>
      <c r="P199" t="s">
        <v>1114</v>
      </c>
      <c r="Q199" t="s">
        <v>1115</v>
      </c>
      <c r="R199" t="s">
        <v>1116</v>
      </c>
      <c r="S199" s="4">
        <v>559.04999999999995</v>
      </c>
      <c r="T199" s="14">
        <v>1</v>
      </c>
      <c r="U199" s="22">
        <v>559.04999999999995</v>
      </c>
      <c r="V199" t="s">
        <v>156</v>
      </c>
      <c r="W199">
        <v>-1</v>
      </c>
      <c r="X199" t="s">
        <v>36</v>
      </c>
      <c r="Y199" t="s">
        <v>157</v>
      </c>
    </row>
    <row r="200" spans="1:25" x14ac:dyDescent="0.2">
      <c r="A200" t="s">
        <v>627</v>
      </c>
      <c r="B200" t="s">
        <v>628</v>
      </c>
      <c r="C200" t="s">
        <v>136</v>
      </c>
      <c r="D200" t="s">
        <v>629</v>
      </c>
      <c r="E200" t="s">
        <v>641</v>
      </c>
      <c r="F200" t="s">
        <v>642</v>
      </c>
      <c r="G200" s="1">
        <v>40913</v>
      </c>
      <c r="H200" s="1">
        <v>40883</v>
      </c>
      <c r="I200" t="s">
        <v>52</v>
      </c>
      <c r="J200" t="s">
        <v>190</v>
      </c>
      <c r="K200" t="s">
        <v>191</v>
      </c>
      <c r="L200" s="5">
        <v>85.67</v>
      </c>
      <c r="M200" s="6">
        <v>1</v>
      </c>
      <c r="N200" s="22">
        <v>85.67</v>
      </c>
      <c r="O200" t="s">
        <v>645</v>
      </c>
      <c r="P200" t="s">
        <v>646</v>
      </c>
      <c r="Q200" t="s">
        <v>647</v>
      </c>
      <c r="R200" t="s">
        <v>648</v>
      </c>
      <c r="S200" s="4">
        <v>85.67</v>
      </c>
      <c r="T200" s="14">
        <v>1</v>
      </c>
      <c r="U200" s="22">
        <v>85.67</v>
      </c>
      <c r="V200" t="s">
        <v>156</v>
      </c>
      <c r="W200">
        <v>-1</v>
      </c>
      <c r="X200" t="s">
        <v>36</v>
      </c>
      <c r="Y200" t="s">
        <v>157</v>
      </c>
    </row>
    <row r="201" spans="1:25" x14ac:dyDescent="0.2">
      <c r="A201" t="s">
        <v>627</v>
      </c>
      <c r="B201" t="s">
        <v>628</v>
      </c>
      <c r="C201" t="s">
        <v>136</v>
      </c>
      <c r="D201" t="s">
        <v>629</v>
      </c>
      <c r="E201" t="s">
        <v>649</v>
      </c>
      <c r="F201" t="s">
        <v>650</v>
      </c>
      <c r="G201" s="1">
        <v>40935</v>
      </c>
      <c r="H201" s="1">
        <v>40883</v>
      </c>
      <c r="I201" t="s">
        <v>68</v>
      </c>
      <c r="J201" t="s">
        <v>190</v>
      </c>
      <c r="K201" t="s">
        <v>191</v>
      </c>
      <c r="L201" s="5">
        <v>236.12</v>
      </c>
      <c r="M201" s="6">
        <v>1</v>
      </c>
      <c r="N201" s="22">
        <v>236.12</v>
      </c>
      <c r="O201" t="s">
        <v>653</v>
      </c>
      <c r="S201" s="4">
        <v>236.12</v>
      </c>
      <c r="T201" s="14">
        <v>1</v>
      </c>
      <c r="U201" s="22">
        <v>236.12</v>
      </c>
      <c r="V201" t="s">
        <v>156</v>
      </c>
      <c r="W201">
        <v>0</v>
      </c>
      <c r="X201" t="s">
        <v>99</v>
      </c>
      <c r="Y201" t="s">
        <v>157</v>
      </c>
    </row>
    <row r="202" spans="1:25" x14ac:dyDescent="0.2">
      <c r="A202" t="s">
        <v>627</v>
      </c>
      <c r="B202" t="s">
        <v>628</v>
      </c>
      <c r="C202" t="s">
        <v>136</v>
      </c>
      <c r="D202" t="s">
        <v>629</v>
      </c>
      <c r="E202" t="s">
        <v>665</v>
      </c>
      <c r="F202" t="s">
        <v>666</v>
      </c>
      <c r="G202" s="1">
        <v>40935</v>
      </c>
      <c r="H202" s="1">
        <v>40917</v>
      </c>
      <c r="I202" t="s">
        <v>52</v>
      </c>
      <c r="J202" t="s">
        <v>190</v>
      </c>
      <c r="K202" t="s">
        <v>191</v>
      </c>
      <c r="L202" s="5">
        <v>47.13</v>
      </c>
      <c r="M202" s="6">
        <v>1</v>
      </c>
      <c r="N202" s="22">
        <v>47.13</v>
      </c>
      <c r="O202" t="s">
        <v>669</v>
      </c>
      <c r="S202" s="4">
        <v>47.13</v>
      </c>
      <c r="T202" s="14">
        <v>1</v>
      </c>
      <c r="U202" s="22">
        <v>47.13</v>
      </c>
      <c r="V202" t="s">
        <v>156</v>
      </c>
      <c r="W202">
        <v>0</v>
      </c>
      <c r="X202" t="s">
        <v>99</v>
      </c>
      <c r="Y202" t="s">
        <v>157</v>
      </c>
    </row>
    <row r="203" spans="1:25" x14ac:dyDescent="0.2">
      <c r="A203" t="s">
        <v>1096</v>
      </c>
      <c r="B203" t="s">
        <v>1097</v>
      </c>
      <c r="C203" t="s">
        <v>127</v>
      </c>
      <c r="D203" t="s">
        <v>1097</v>
      </c>
      <c r="E203" t="s">
        <v>1098</v>
      </c>
      <c r="F203" t="s">
        <v>1099</v>
      </c>
      <c r="G203" s="1">
        <v>40928</v>
      </c>
      <c r="H203" s="1">
        <v>40870</v>
      </c>
      <c r="I203" t="s">
        <v>63</v>
      </c>
      <c r="J203" t="s">
        <v>190</v>
      </c>
      <c r="K203" t="s">
        <v>191</v>
      </c>
      <c r="L203" s="5">
        <v>1450</v>
      </c>
      <c r="M203" s="6">
        <v>1</v>
      </c>
      <c r="N203" s="22">
        <v>1450</v>
      </c>
      <c r="O203" t="s">
        <v>1102</v>
      </c>
      <c r="S203" s="4">
        <v>1450</v>
      </c>
      <c r="T203" s="14">
        <v>1</v>
      </c>
      <c r="U203" s="22">
        <v>1450</v>
      </c>
      <c r="V203" t="s">
        <v>156</v>
      </c>
      <c r="W203">
        <v>0</v>
      </c>
      <c r="X203" t="s">
        <v>92</v>
      </c>
      <c r="Y203" t="s">
        <v>157</v>
      </c>
    </row>
    <row r="204" spans="1:25" x14ac:dyDescent="0.2">
      <c r="A204" t="s">
        <v>1107</v>
      </c>
      <c r="B204" t="s">
        <v>1108</v>
      </c>
      <c r="C204" t="s">
        <v>228</v>
      </c>
      <c r="D204" t="s">
        <v>1109</v>
      </c>
      <c r="E204" t="s">
        <v>1110</v>
      </c>
      <c r="F204" t="s">
        <v>1111</v>
      </c>
      <c r="G204" s="1">
        <v>40914</v>
      </c>
      <c r="H204" s="1">
        <v>40882</v>
      </c>
      <c r="I204" t="s">
        <v>52</v>
      </c>
      <c r="J204" t="s">
        <v>190</v>
      </c>
      <c r="K204" t="s">
        <v>191</v>
      </c>
      <c r="L204" s="5">
        <v>7</v>
      </c>
      <c r="M204" s="6">
        <v>1</v>
      </c>
      <c r="N204" s="22">
        <v>7</v>
      </c>
      <c r="O204" t="s">
        <v>1113</v>
      </c>
      <c r="S204" s="4">
        <v>7</v>
      </c>
      <c r="T204" s="14">
        <v>1</v>
      </c>
      <c r="U204" s="22">
        <v>7</v>
      </c>
      <c r="V204" t="s">
        <v>156</v>
      </c>
      <c r="W204">
        <v>0</v>
      </c>
      <c r="X204" t="s">
        <v>36</v>
      </c>
      <c r="Y204" t="s">
        <v>157</v>
      </c>
    </row>
    <row r="205" spans="1:25" x14ac:dyDescent="0.2">
      <c r="A205" t="s">
        <v>627</v>
      </c>
      <c r="B205" t="s">
        <v>628</v>
      </c>
      <c r="C205" t="s">
        <v>136</v>
      </c>
      <c r="D205" t="s">
        <v>629</v>
      </c>
      <c r="E205" t="s">
        <v>641</v>
      </c>
      <c r="F205" t="s">
        <v>642</v>
      </c>
      <c r="G205" s="1">
        <v>40913</v>
      </c>
      <c r="H205" s="1">
        <v>40883</v>
      </c>
      <c r="I205" t="s">
        <v>31</v>
      </c>
      <c r="J205" t="s">
        <v>643</v>
      </c>
      <c r="K205" t="s">
        <v>644</v>
      </c>
      <c r="L205" s="5">
        <v>620.95000000000005</v>
      </c>
      <c r="M205" s="6">
        <v>1</v>
      </c>
      <c r="N205" s="22">
        <v>620.95000000000005</v>
      </c>
      <c r="O205" t="s">
        <v>645</v>
      </c>
      <c r="P205" t="s">
        <v>646</v>
      </c>
      <c r="Q205" t="s">
        <v>647</v>
      </c>
      <c r="R205" t="s">
        <v>648</v>
      </c>
      <c r="S205" s="4">
        <v>458.11</v>
      </c>
      <c r="T205" s="14">
        <v>1</v>
      </c>
      <c r="U205" s="22">
        <v>458.11</v>
      </c>
      <c r="V205" t="s">
        <v>156</v>
      </c>
      <c r="W205">
        <v>-1</v>
      </c>
      <c r="X205" t="s">
        <v>36</v>
      </c>
      <c r="Y205" t="s">
        <v>157</v>
      </c>
    </row>
    <row r="206" spans="1:25" x14ac:dyDescent="0.2">
      <c r="A206" t="s">
        <v>627</v>
      </c>
      <c r="B206" t="s">
        <v>628</v>
      </c>
      <c r="C206" t="s">
        <v>136</v>
      </c>
      <c r="D206" t="s">
        <v>629</v>
      </c>
      <c r="E206" t="s">
        <v>665</v>
      </c>
      <c r="F206" t="s">
        <v>666</v>
      </c>
      <c r="G206" s="1">
        <v>40935</v>
      </c>
      <c r="H206" s="1">
        <v>40917</v>
      </c>
      <c r="I206" t="s">
        <v>31</v>
      </c>
      <c r="J206" t="s">
        <v>667</v>
      </c>
      <c r="K206" t="s">
        <v>668</v>
      </c>
      <c r="L206" s="5">
        <v>519.20000000000005</v>
      </c>
      <c r="M206" s="6">
        <v>1</v>
      </c>
      <c r="N206" s="22">
        <v>519.20000000000005</v>
      </c>
      <c r="O206" t="s">
        <v>669</v>
      </c>
      <c r="P206" t="s">
        <v>670</v>
      </c>
      <c r="Q206" t="s">
        <v>671</v>
      </c>
      <c r="R206" t="s">
        <v>656</v>
      </c>
      <c r="S206" s="4">
        <v>390.1</v>
      </c>
      <c r="T206" s="14">
        <v>1</v>
      </c>
      <c r="U206" s="22">
        <v>390.1</v>
      </c>
      <c r="V206" t="s">
        <v>156</v>
      </c>
      <c r="W206">
        <v>-1</v>
      </c>
      <c r="X206" t="s">
        <v>99</v>
      </c>
      <c r="Y206" t="s">
        <v>157</v>
      </c>
    </row>
    <row r="207" spans="1:25" x14ac:dyDescent="0.2">
      <c r="A207" t="s">
        <v>627</v>
      </c>
      <c r="B207" t="s">
        <v>628</v>
      </c>
      <c r="C207" t="s">
        <v>136</v>
      </c>
      <c r="D207" t="s">
        <v>629</v>
      </c>
      <c r="E207" t="s">
        <v>649</v>
      </c>
      <c r="F207" t="s">
        <v>650</v>
      </c>
      <c r="G207" s="1">
        <v>40935</v>
      </c>
      <c r="H207" s="1">
        <v>40883</v>
      </c>
      <c r="I207" t="s">
        <v>31</v>
      </c>
      <c r="J207" t="s">
        <v>651</v>
      </c>
      <c r="K207" t="s">
        <v>652</v>
      </c>
      <c r="L207" s="5">
        <v>536.25</v>
      </c>
      <c r="M207" s="6">
        <v>1</v>
      </c>
      <c r="N207" s="22">
        <v>536.25</v>
      </c>
      <c r="O207" t="s">
        <v>653</v>
      </c>
      <c r="P207" t="s">
        <v>654</v>
      </c>
      <c r="Q207" t="s">
        <v>655</v>
      </c>
      <c r="R207" t="s">
        <v>656</v>
      </c>
      <c r="S207" s="4">
        <v>399.78</v>
      </c>
      <c r="T207" s="14">
        <v>1</v>
      </c>
      <c r="U207" s="22">
        <v>399.78</v>
      </c>
      <c r="V207" t="s">
        <v>156</v>
      </c>
      <c r="W207">
        <v>-1</v>
      </c>
      <c r="X207" t="s">
        <v>99</v>
      </c>
      <c r="Y207" t="s">
        <v>157</v>
      </c>
    </row>
    <row r="208" spans="1:25" x14ac:dyDescent="0.2">
      <c r="A208" t="s">
        <v>144</v>
      </c>
      <c r="B208" t="s">
        <v>145</v>
      </c>
      <c r="C208" t="s">
        <v>146</v>
      </c>
      <c r="D208" t="s">
        <v>147</v>
      </c>
      <c r="E208" t="s">
        <v>148</v>
      </c>
      <c r="F208" t="s">
        <v>149</v>
      </c>
      <c r="G208" s="1">
        <v>40913</v>
      </c>
      <c r="H208" s="1">
        <v>40871</v>
      </c>
      <c r="I208" t="s">
        <v>31</v>
      </c>
      <c r="J208" t="s">
        <v>150</v>
      </c>
      <c r="K208" t="s">
        <v>151</v>
      </c>
      <c r="L208" s="5">
        <v>830</v>
      </c>
      <c r="M208" s="6">
        <v>1</v>
      </c>
      <c r="N208" s="22">
        <v>830</v>
      </c>
      <c r="O208" t="s">
        <v>152</v>
      </c>
      <c r="P208" t="s">
        <v>153</v>
      </c>
      <c r="Q208" t="s">
        <v>154</v>
      </c>
      <c r="R208" t="s">
        <v>155</v>
      </c>
      <c r="S208" s="4">
        <v>463.53</v>
      </c>
      <c r="T208" s="14">
        <v>1</v>
      </c>
      <c r="U208" s="22">
        <v>463.53</v>
      </c>
      <c r="V208" t="s">
        <v>156</v>
      </c>
      <c r="W208">
        <v>-1</v>
      </c>
      <c r="X208" t="s">
        <v>36</v>
      </c>
      <c r="Y208" t="s">
        <v>157</v>
      </c>
    </row>
    <row r="209" spans="1:25" x14ac:dyDescent="0.2">
      <c r="A209" t="s">
        <v>627</v>
      </c>
      <c r="B209" t="s">
        <v>628</v>
      </c>
      <c r="C209" t="s">
        <v>136</v>
      </c>
      <c r="D209" t="s">
        <v>629</v>
      </c>
      <c r="E209" t="s">
        <v>649</v>
      </c>
      <c r="F209" t="s">
        <v>650</v>
      </c>
      <c r="G209" s="1">
        <v>40935</v>
      </c>
      <c r="H209" s="1">
        <v>40883</v>
      </c>
      <c r="I209" t="s">
        <v>64</v>
      </c>
      <c r="J209" t="s">
        <v>663</v>
      </c>
      <c r="K209" t="s">
        <v>664</v>
      </c>
      <c r="L209" s="5">
        <v>169</v>
      </c>
      <c r="M209" s="6">
        <v>2</v>
      </c>
      <c r="N209" s="22">
        <v>338</v>
      </c>
      <c r="O209" t="s">
        <v>653</v>
      </c>
      <c r="P209" t="s">
        <v>654</v>
      </c>
      <c r="Q209" t="s">
        <v>655</v>
      </c>
      <c r="R209" t="s">
        <v>656</v>
      </c>
      <c r="S209" s="4">
        <v>108.98</v>
      </c>
      <c r="T209" s="14">
        <v>2</v>
      </c>
      <c r="U209" s="22">
        <v>217.96</v>
      </c>
      <c r="V209" t="s">
        <v>156</v>
      </c>
      <c r="W209">
        <v>-1</v>
      </c>
      <c r="X209" t="s">
        <v>99</v>
      </c>
      <c r="Y209" t="s">
        <v>157</v>
      </c>
    </row>
    <row r="210" spans="1:25" x14ac:dyDescent="0.2">
      <c r="A210" t="s">
        <v>192</v>
      </c>
      <c r="B210" t="s">
        <v>193</v>
      </c>
      <c r="C210" t="s">
        <v>194</v>
      </c>
      <c r="D210" t="s">
        <v>195</v>
      </c>
      <c r="E210" t="s">
        <v>196</v>
      </c>
      <c r="F210" t="s">
        <v>197</v>
      </c>
      <c r="G210" s="1">
        <v>40919</v>
      </c>
      <c r="H210" s="1">
        <v>40869</v>
      </c>
      <c r="I210" t="s">
        <v>31</v>
      </c>
      <c r="J210" t="s">
        <v>198</v>
      </c>
      <c r="K210" t="s">
        <v>199</v>
      </c>
      <c r="L210" s="5">
        <v>1425.6</v>
      </c>
      <c r="M210" s="6">
        <v>1</v>
      </c>
      <c r="N210" s="22">
        <v>1425.6</v>
      </c>
      <c r="O210" t="s">
        <v>200</v>
      </c>
      <c r="P210" t="s">
        <v>201</v>
      </c>
      <c r="Q210" t="s">
        <v>202</v>
      </c>
      <c r="R210" t="s">
        <v>203</v>
      </c>
      <c r="S210" s="4">
        <v>1010.99</v>
      </c>
      <c r="T210" s="14">
        <v>1</v>
      </c>
      <c r="U210" s="22">
        <v>1010.99</v>
      </c>
      <c r="V210" t="s">
        <v>156</v>
      </c>
      <c r="W210">
        <v>-1</v>
      </c>
      <c r="X210" t="s">
        <v>83</v>
      </c>
      <c r="Y210" t="s">
        <v>157</v>
      </c>
    </row>
    <row r="211" spans="1:25" x14ac:dyDescent="0.2">
      <c r="A211" t="s">
        <v>931</v>
      </c>
      <c r="B211" t="s">
        <v>932</v>
      </c>
      <c r="C211" t="s">
        <v>127</v>
      </c>
      <c r="D211" t="s">
        <v>933</v>
      </c>
      <c r="E211" t="s">
        <v>934</v>
      </c>
      <c r="F211" t="s">
        <v>935</v>
      </c>
      <c r="G211" s="1">
        <v>40918</v>
      </c>
      <c r="H211" s="1">
        <v>40124</v>
      </c>
      <c r="I211" t="s">
        <v>31</v>
      </c>
      <c r="J211" t="s">
        <v>936</v>
      </c>
      <c r="K211" t="s">
        <v>936</v>
      </c>
      <c r="L211" s="5">
        <v>4000</v>
      </c>
      <c r="M211" s="6">
        <v>1</v>
      </c>
      <c r="N211" s="22">
        <v>4000</v>
      </c>
      <c r="O211" t="s">
        <v>937</v>
      </c>
      <c r="S211" s="5">
        <v>3376</v>
      </c>
      <c r="T211" s="17">
        <v>1</v>
      </c>
      <c r="U211" s="22">
        <f>T211*S211</f>
        <v>3376</v>
      </c>
      <c r="V211" t="s">
        <v>156</v>
      </c>
      <c r="W211">
        <v>0</v>
      </c>
      <c r="X211" t="s">
        <v>83</v>
      </c>
      <c r="Y211" t="s">
        <v>157</v>
      </c>
    </row>
    <row r="212" spans="1:25" x14ac:dyDescent="0.2">
      <c r="A212" t="s">
        <v>1160</v>
      </c>
      <c r="B212" t="s">
        <v>1161</v>
      </c>
      <c r="C212" t="s">
        <v>228</v>
      </c>
      <c r="D212" t="s">
        <v>1162</v>
      </c>
      <c r="E212" t="s">
        <v>1163</v>
      </c>
      <c r="F212" t="s">
        <v>1164</v>
      </c>
      <c r="G212" s="1">
        <v>40918</v>
      </c>
      <c r="H212" s="1">
        <v>40710</v>
      </c>
      <c r="I212" t="s">
        <v>31</v>
      </c>
      <c r="J212" t="s">
        <v>1165</v>
      </c>
      <c r="K212" t="s">
        <v>1165</v>
      </c>
      <c r="L212" s="5">
        <v>9125</v>
      </c>
      <c r="M212" s="6">
        <v>1</v>
      </c>
      <c r="N212" s="22">
        <v>9125</v>
      </c>
      <c r="O212" t="s">
        <v>1166</v>
      </c>
      <c r="S212" s="5">
        <v>8912.5</v>
      </c>
      <c r="T212" s="17">
        <v>1</v>
      </c>
      <c r="U212" s="22">
        <f>T212*S212</f>
        <v>8912.5</v>
      </c>
      <c r="V212" t="s">
        <v>156</v>
      </c>
      <c r="W212">
        <v>0</v>
      </c>
      <c r="X212" t="s">
        <v>83</v>
      </c>
      <c r="Y212" t="s">
        <v>157</v>
      </c>
    </row>
    <row r="213" spans="1:25" x14ac:dyDescent="0.2">
      <c r="A213" t="s">
        <v>158</v>
      </c>
      <c r="B213" t="s">
        <v>159</v>
      </c>
      <c r="C213" t="s">
        <v>160</v>
      </c>
      <c r="D213" t="s">
        <v>161</v>
      </c>
      <c r="E213" t="s">
        <v>162</v>
      </c>
      <c r="F213" t="s">
        <v>163</v>
      </c>
      <c r="G213" s="1">
        <v>40914</v>
      </c>
      <c r="H213" s="1">
        <v>40871</v>
      </c>
      <c r="I213" t="s">
        <v>31</v>
      </c>
      <c r="J213" t="s">
        <v>164</v>
      </c>
      <c r="K213" t="s">
        <v>164</v>
      </c>
      <c r="L213" s="5">
        <v>446</v>
      </c>
      <c r="M213" s="6">
        <v>2</v>
      </c>
      <c r="N213" s="22">
        <v>892</v>
      </c>
      <c r="O213" t="s">
        <v>165</v>
      </c>
      <c r="P213" t="s">
        <v>166</v>
      </c>
      <c r="Q213" t="s">
        <v>167</v>
      </c>
      <c r="R213" t="s">
        <v>168</v>
      </c>
      <c r="S213" s="4">
        <v>261.93</v>
      </c>
      <c r="T213" s="14">
        <v>2</v>
      </c>
      <c r="U213" s="22">
        <v>523.86</v>
      </c>
      <c r="V213" t="s">
        <v>156</v>
      </c>
      <c r="W213">
        <v>-1</v>
      </c>
      <c r="X213" t="s">
        <v>36</v>
      </c>
      <c r="Y213" t="s">
        <v>157</v>
      </c>
    </row>
    <row r="214" spans="1:25" x14ac:dyDescent="0.2">
      <c r="A214" t="s">
        <v>1096</v>
      </c>
      <c r="B214" t="s">
        <v>1097</v>
      </c>
      <c r="C214" t="s">
        <v>127</v>
      </c>
      <c r="D214" t="s">
        <v>1097</v>
      </c>
      <c r="E214" t="s">
        <v>1098</v>
      </c>
      <c r="F214" t="s">
        <v>1099</v>
      </c>
      <c r="G214" s="1">
        <v>40928</v>
      </c>
      <c r="H214" s="1">
        <v>40870</v>
      </c>
      <c r="I214" t="s">
        <v>31</v>
      </c>
      <c r="J214" t="s">
        <v>1100</v>
      </c>
      <c r="K214" t="s">
        <v>1101</v>
      </c>
      <c r="L214" s="5">
        <v>769.21</v>
      </c>
      <c r="M214" s="6">
        <v>40</v>
      </c>
      <c r="N214" s="22">
        <v>30768.400000000001</v>
      </c>
      <c r="O214" t="s">
        <v>1102</v>
      </c>
      <c r="S214" s="4">
        <v>564.55999999999995</v>
      </c>
      <c r="T214" s="14">
        <v>40</v>
      </c>
      <c r="U214" s="22">
        <f>T214*S214</f>
        <v>22582.399999999998</v>
      </c>
      <c r="V214" t="s">
        <v>156</v>
      </c>
      <c r="W214">
        <v>0</v>
      </c>
      <c r="X214" t="s">
        <v>92</v>
      </c>
      <c r="Y214" t="s">
        <v>157</v>
      </c>
    </row>
    <row r="215" spans="1:25" x14ac:dyDescent="0.2">
      <c r="A215" t="s">
        <v>1096</v>
      </c>
      <c r="B215" t="s">
        <v>1097</v>
      </c>
      <c r="C215" t="s">
        <v>127</v>
      </c>
      <c r="D215" t="s">
        <v>1097</v>
      </c>
      <c r="E215" t="s">
        <v>1098</v>
      </c>
      <c r="F215" t="s">
        <v>1099</v>
      </c>
      <c r="G215" s="1">
        <v>40928</v>
      </c>
      <c r="H215" s="1">
        <v>40870</v>
      </c>
      <c r="I215" t="s">
        <v>52</v>
      </c>
      <c r="J215" t="s">
        <v>1103</v>
      </c>
      <c r="K215" t="s">
        <v>1104</v>
      </c>
      <c r="L215" s="5">
        <v>769.21</v>
      </c>
      <c r="M215" s="6">
        <v>3</v>
      </c>
      <c r="N215" s="22">
        <v>2307.63</v>
      </c>
      <c r="O215" t="s">
        <v>1102</v>
      </c>
      <c r="S215" s="4">
        <v>403.61</v>
      </c>
      <c r="T215" s="14">
        <v>3</v>
      </c>
      <c r="U215" s="22">
        <f>T215*S215</f>
        <v>1210.83</v>
      </c>
      <c r="V215" t="s">
        <v>156</v>
      </c>
      <c r="W215">
        <v>0</v>
      </c>
      <c r="X215" t="s">
        <v>92</v>
      </c>
      <c r="Y215" t="s">
        <v>157</v>
      </c>
    </row>
    <row r="216" spans="1:25" x14ac:dyDescent="0.2">
      <c r="A216" t="s">
        <v>769</v>
      </c>
      <c r="B216" t="s">
        <v>770</v>
      </c>
      <c r="C216" t="s">
        <v>102</v>
      </c>
      <c r="D216" t="s">
        <v>771</v>
      </c>
      <c r="E216" t="s">
        <v>821</v>
      </c>
      <c r="F216" t="s">
        <v>822</v>
      </c>
      <c r="G216" s="1">
        <v>40935</v>
      </c>
      <c r="H216" s="1">
        <v>40920</v>
      </c>
      <c r="I216" t="s">
        <v>31</v>
      </c>
      <c r="J216" t="s">
        <v>823</v>
      </c>
      <c r="K216" t="s">
        <v>824</v>
      </c>
      <c r="L216" s="5">
        <v>19.5</v>
      </c>
      <c r="M216" s="6">
        <v>4</v>
      </c>
      <c r="N216" s="22">
        <v>78</v>
      </c>
      <c r="O216" t="s">
        <v>825</v>
      </c>
      <c r="P216" t="s">
        <v>826</v>
      </c>
      <c r="Q216" t="s">
        <v>97</v>
      </c>
      <c r="R216" t="s">
        <v>98</v>
      </c>
      <c r="S216" s="4">
        <v>14.66</v>
      </c>
      <c r="T216" s="14">
        <v>4</v>
      </c>
      <c r="U216" s="22">
        <v>58.64</v>
      </c>
      <c r="V216" t="s">
        <v>224</v>
      </c>
      <c r="W216">
        <v>-1</v>
      </c>
      <c r="X216" t="s">
        <v>99</v>
      </c>
      <c r="Y216" t="s">
        <v>225</v>
      </c>
    </row>
    <row r="217" spans="1:25" x14ac:dyDescent="0.2">
      <c r="A217" t="s">
        <v>769</v>
      </c>
      <c r="B217" t="s">
        <v>770</v>
      </c>
      <c r="C217" t="s">
        <v>102</v>
      </c>
      <c r="D217" t="s">
        <v>771</v>
      </c>
      <c r="E217" t="s">
        <v>827</v>
      </c>
      <c r="F217" t="s">
        <v>828</v>
      </c>
      <c r="G217" s="1">
        <v>40935</v>
      </c>
      <c r="H217" s="1">
        <v>40920</v>
      </c>
      <c r="I217" t="s">
        <v>31</v>
      </c>
      <c r="J217" t="s">
        <v>823</v>
      </c>
      <c r="K217" t="s">
        <v>824</v>
      </c>
      <c r="L217" s="5">
        <v>19.5</v>
      </c>
      <c r="M217" s="6">
        <v>4</v>
      </c>
      <c r="N217" s="22">
        <v>78</v>
      </c>
      <c r="O217" t="s">
        <v>829</v>
      </c>
      <c r="P217" t="s">
        <v>830</v>
      </c>
      <c r="Q217" t="s">
        <v>97</v>
      </c>
      <c r="R217" t="s">
        <v>98</v>
      </c>
      <c r="S217" s="4">
        <v>14.66</v>
      </c>
      <c r="T217" s="14">
        <v>4</v>
      </c>
      <c r="U217" s="22">
        <v>58.64</v>
      </c>
      <c r="V217" t="s">
        <v>224</v>
      </c>
      <c r="W217">
        <v>-1</v>
      </c>
      <c r="X217" t="s">
        <v>99</v>
      </c>
      <c r="Y217" t="s">
        <v>225</v>
      </c>
    </row>
    <row r="218" spans="1:25" x14ac:dyDescent="0.2">
      <c r="A218" t="s">
        <v>917</v>
      </c>
      <c r="B218" t="s">
        <v>918</v>
      </c>
      <c r="C218" t="s">
        <v>919</v>
      </c>
      <c r="D218" t="s">
        <v>920</v>
      </c>
      <c r="E218" t="s">
        <v>1011</v>
      </c>
      <c r="F218" t="s">
        <v>1012</v>
      </c>
      <c r="G218" s="1">
        <v>40935</v>
      </c>
      <c r="H218" s="1">
        <v>40920</v>
      </c>
      <c r="I218" t="s">
        <v>31</v>
      </c>
      <c r="J218" t="s">
        <v>823</v>
      </c>
      <c r="K218" t="s">
        <v>824</v>
      </c>
      <c r="L218" s="5">
        <v>24</v>
      </c>
      <c r="M218" s="6">
        <v>30</v>
      </c>
      <c r="N218" s="22">
        <v>720</v>
      </c>
      <c r="O218" t="s">
        <v>921</v>
      </c>
      <c r="P218" t="s">
        <v>922</v>
      </c>
      <c r="Q218" t="s">
        <v>97</v>
      </c>
      <c r="R218" t="s">
        <v>98</v>
      </c>
      <c r="S218" s="4">
        <v>14.66</v>
      </c>
      <c r="T218" s="14">
        <v>30</v>
      </c>
      <c r="U218" s="22">
        <v>439.8</v>
      </c>
      <c r="V218" t="s">
        <v>224</v>
      </c>
      <c r="W218">
        <v>-1</v>
      </c>
      <c r="X218" t="s">
        <v>99</v>
      </c>
      <c r="Y218" t="s">
        <v>225</v>
      </c>
    </row>
    <row r="219" spans="1:25" x14ac:dyDescent="0.2">
      <c r="A219" t="s">
        <v>917</v>
      </c>
      <c r="B219" t="s">
        <v>918</v>
      </c>
      <c r="C219" t="s">
        <v>919</v>
      </c>
      <c r="D219" t="s">
        <v>920</v>
      </c>
      <c r="E219" t="s">
        <v>1011</v>
      </c>
      <c r="F219" t="s">
        <v>1012</v>
      </c>
      <c r="G219" s="1">
        <v>40935</v>
      </c>
      <c r="H219" s="1">
        <v>40920</v>
      </c>
      <c r="I219" t="s">
        <v>52</v>
      </c>
      <c r="J219" t="s">
        <v>823</v>
      </c>
      <c r="K219" t="s">
        <v>824</v>
      </c>
      <c r="L219" s="5">
        <v>24</v>
      </c>
      <c r="M219" s="6">
        <v>30</v>
      </c>
      <c r="N219" s="22">
        <v>720</v>
      </c>
      <c r="O219" t="s">
        <v>921</v>
      </c>
      <c r="P219" t="s">
        <v>922</v>
      </c>
      <c r="Q219" t="s">
        <v>97</v>
      </c>
      <c r="R219" t="s">
        <v>98</v>
      </c>
      <c r="S219" s="4">
        <v>14.66</v>
      </c>
      <c r="T219" s="14">
        <v>30</v>
      </c>
      <c r="U219" s="22">
        <v>439.8</v>
      </c>
      <c r="V219" t="s">
        <v>224</v>
      </c>
      <c r="W219">
        <v>-1</v>
      </c>
      <c r="X219" t="s">
        <v>99</v>
      </c>
      <c r="Y219" t="s">
        <v>225</v>
      </c>
    </row>
    <row r="220" spans="1:25" x14ac:dyDescent="0.2">
      <c r="A220" t="s">
        <v>1021</v>
      </c>
      <c r="B220" t="s">
        <v>1022</v>
      </c>
      <c r="C220" t="s">
        <v>48</v>
      </c>
      <c r="D220" t="s">
        <v>1023</v>
      </c>
      <c r="E220" t="s">
        <v>1024</v>
      </c>
      <c r="F220" t="s">
        <v>1025</v>
      </c>
      <c r="G220" s="1">
        <v>40935</v>
      </c>
      <c r="H220" s="1">
        <v>40919</v>
      </c>
      <c r="I220" t="s">
        <v>52</v>
      </c>
      <c r="J220" t="s">
        <v>1027</v>
      </c>
      <c r="K220" t="s">
        <v>1028</v>
      </c>
      <c r="L220" s="5">
        <v>5.5</v>
      </c>
      <c r="M220" s="6">
        <v>50</v>
      </c>
      <c r="N220" s="22">
        <v>275</v>
      </c>
      <c r="O220" t="s">
        <v>1029</v>
      </c>
      <c r="S220" s="4">
        <v>2.69</v>
      </c>
      <c r="T220" s="14">
        <v>50</v>
      </c>
      <c r="U220" s="22">
        <f>T220*S220</f>
        <v>134.5</v>
      </c>
      <c r="V220" t="s">
        <v>224</v>
      </c>
      <c r="W220">
        <v>0</v>
      </c>
      <c r="X220" t="s">
        <v>99</v>
      </c>
      <c r="Y220" t="s">
        <v>225</v>
      </c>
    </row>
    <row r="221" spans="1:25" x14ac:dyDescent="0.2">
      <c r="A221" t="s">
        <v>1126</v>
      </c>
      <c r="B221" t="s">
        <v>1127</v>
      </c>
      <c r="C221" t="s">
        <v>102</v>
      </c>
      <c r="D221" t="s">
        <v>1128</v>
      </c>
      <c r="E221" t="s">
        <v>1129</v>
      </c>
      <c r="F221" t="s">
        <v>1130</v>
      </c>
      <c r="G221" s="1">
        <v>40935</v>
      </c>
      <c r="H221" s="1">
        <v>40898</v>
      </c>
      <c r="I221" t="s">
        <v>61</v>
      </c>
      <c r="J221" t="s">
        <v>1139</v>
      </c>
      <c r="K221" t="s">
        <v>1140</v>
      </c>
      <c r="L221" s="5">
        <v>12.35</v>
      </c>
      <c r="M221" s="6">
        <v>3</v>
      </c>
      <c r="N221" s="22">
        <v>37.049999999999997</v>
      </c>
      <c r="O221" t="s">
        <v>1133</v>
      </c>
      <c r="P221" t="s">
        <v>1134</v>
      </c>
      <c r="Q221" t="s">
        <v>1135</v>
      </c>
      <c r="R221" t="s">
        <v>1136</v>
      </c>
      <c r="S221" s="4">
        <v>5.78</v>
      </c>
      <c r="T221" s="14">
        <v>3</v>
      </c>
      <c r="U221" s="22">
        <v>17.34</v>
      </c>
      <c r="V221" t="s">
        <v>224</v>
      </c>
      <c r="W221">
        <v>-1</v>
      </c>
      <c r="X221" t="s">
        <v>99</v>
      </c>
      <c r="Y221" t="s">
        <v>225</v>
      </c>
    </row>
    <row r="222" spans="1:25" x14ac:dyDescent="0.2">
      <c r="A222" t="s">
        <v>1126</v>
      </c>
      <c r="B222" t="s">
        <v>1127</v>
      </c>
      <c r="C222" t="s">
        <v>102</v>
      </c>
      <c r="D222" t="s">
        <v>1128</v>
      </c>
      <c r="E222" t="s">
        <v>1129</v>
      </c>
      <c r="F222" t="s">
        <v>1130</v>
      </c>
      <c r="G222" s="1">
        <v>40935</v>
      </c>
      <c r="H222" s="1">
        <v>40898</v>
      </c>
      <c r="I222" t="s">
        <v>31</v>
      </c>
      <c r="J222" t="s">
        <v>1131</v>
      </c>
      <c r="K222" t="s">
        <v>1132</v>
      </c>
      <c r="L222" s="5">
        <v>80.75</v>
      </c>
      <c r="M222" s="6">
        <v>3</v>
      </c>
      <c r="N222" s="22">
        <v>242.25</v>
      </c>
      <c r="O222" t="s">
        <v>1133</v>
      </c>
      <c r="P222" t="s">
        <v>1134</v>
      </c>
      <c r="Q222" t="s">
        <v>1135</v>
      </c>
      <c r="R222" t="s">
        <v>1136</v>
      </c>
      <c r="S222" s="4">
        <v>38.65</v>
      </c>
      <c r="T222" s="14">
        <v>3</v>
      </c>
      <c r="U222" s="22">
        <v>115.95</v>
      </c>
      <c r="V222" t="s">
        <v>224</v>
      </c>
      <c r="W222">
        <v>-1</v>
      </c>
      <c r="X222" t="s">
        <v>99</v>
      </c>
      <c r="Y222" t="s">
        <v>225</v>
      </c>
    </row>
    <row r="223" spans="1:25" x14ac:dyDescent="0.2">
      <c r="A223" t="s">
        <v>322</v>
      </c>
      <c r="B223" t="s">
        <v>323</v>
      </c>
      <c r="C223" t="s">
        <v>27</v>
      </c>
      <c r="D223" t="s">
        <v>324</v>
      </c>
      <c r="E223" t="s">
        <v>436</v>
      </c>
      <c r="F223" t="s">
        <v>437</v>
      </c>
      <c r="G223" s="1">
        <v>40935</v>
      </c>
      <c r="H223" s="1">
        <v>40861</v>
      </c>
      <c r="I223" t="s">
        <v>31</v>
      </c>
      <c r="J223" t="s">
        <v>438</v>
      </c>
      <c r="K223" t="s">
        <v>328</v>
      </c>
      <c r="L223" s="5">
        <v>2.72</v>
      </c>
      <c r="M223" s="6">
        <v>100</v>
      </c>
      <c r="N223" s="22">
        <v>272</v>
      </c>
      <c r="O223" t="s">
        <v>439</v>
      </c>
      <c r="S223" s="4">
        <v>2.19</v>
      </c>
      <c r="T223" s="14">
        <v>100</v>
      </c>
      <c r="U223" s="22">
        <f t="shared" ref="U223:U254" si="2">T223*S223</f>
        <v>219</v>
      </c>
      <c r="V223" t="s">
        <v>224</v>
      </c>
      <c r="W223">
        <v>0</v>
      </c>
      <c r="X223" t="s">
        <v>99</v>
      </c>
      <c r="Y223" t="s">
        <v>225</v>
      </c>
    </row>
    <row r="224" spans="1:25" x14ac:dyDescent="0.2">
      <c r="A224" t="s">
        <v>322</v>
      </c>
      <c r="B224" t="s">
        <v>323</v>
      </c>
      <c r="C224" t="s">
        <v>27</v>
      </c>
      <c r="D224" t="s">
        <v>324</v>
      </c>
      <c r="E224" t="s">
        <v>350</v>
      </c>
      <c r="F224" t="s">
        <v>351</v>
      </c>
      <c r="G224" s="1">
        <v>40928</v>
      </c>
      <c r="H224" s="1">
        <v>40912</v>
      </c>
      <c r="I224" t="s">
        <v>31</v>
      </c>
      <c r="J224" t="s">
        <v>352</v>
      </c>
      <c r="K224" t="s">
        <v>328</v>
      </c>
      <c r="L224" s="5">
        <v>3.38</v>
      </c>
      <c r="M224" s="6">
        <v>150</v>
      </c>
      <c r="N224" s="22">
        <v>507</v>
      </c>
      <c r="O224" t="s">
        <v>353</v>
      </c>
      <c r="S224" s="4">
        <v>2</v>
      </c>
      <c r="T224" s="14">
        <v>150</v>
      </c>
      <c r="U224" s="22">
        <f t="shared" si="2"/>
        <v>300</v>
      </c>
      <c r="V224" t="s">
        <v>224</v>
      </c>
      <c r="W224">
        <v>0</v>
      </c>
      <c r="X224" t="s">
        <v>92</v>
      </c>
      <c r="Y224" t="s">
        <v>225</v>
      </c>
    </row>
    <row r="225" spans="1:25" x14ac:dyDescent="0.2">
      <c r="A225" t="s">
        <v>322</v>
      </c>
      <c r="B225" t="s">
        <v>323</v>
      </c>
      <c r="C225" t="s">
        <v>27</v>
      </c>
      <c r="D225" t="s">
        <v>324</v>
      </c>
      <c r="E225" t="s">
        <v>354</v>
      </c>
      <c r="F225" t="s">
        <v>355</v>
      </c>
      <c r="G225" s="1">
        <v>40928</v>
      </c>
      <c r="H225" s="1">
        <v>40913</v>
      </c>
      <c r="I225" t="s">
        <v>31</v>
      </c>
      <c r="J225" t="s">
        <v>352</v>
      </c>
      <c r="K225" t="s">
        <v>328</v>
      </c>
      <c r="L225" s="5">
        <v>3.38</v>
      </c>
      <c r="M225" s="6">
        <v>50</v>
      </c>
      <c r="N225" s="22">
        <v>169</v>
      </c>
      <c r="O225" t="s">
        <v>356</v>
      </c>
      <c r="S225" s="4">
        <v>2</v>
      </c>
      <c r="T225" s="14">
        <v>50</v>
      </c>
      <c r="U225" s="22">
        <f t="shared" si="2"/>
        <v>100</v>
      </c>
      <c r="V225" t="s">
        <v>224</v>
      </c>
      <c r="W225">
        <v>0</v>
      </c>
      <c r="X225" t="s">
        <v>92</v>
      </c>
      <c r="Y225" t="s">
        <v>225</v>
      </c>
    </row>
    <row r="226" spans="1:25" x14ac:dyDescent="0.2">
      <c r="A226" t="s">
        <v>322</v>
      </c>
      <c r="B226" t="s">
        <v>323</v>
      </c>
      <c r="C226" t="s">
        <v>27</v>
      </c>
      <c r="D226" t="s">
        <v>324</v>
      </c>
      <c r="E226" t="s">
        <v>377</v>
      </c>
      <c r="F226" t="s">
        <v>378</v>
      </c>
      <c r="G226" s="1">
        <v>40928</v>
      </c>
      <c r="H226" s="1">
        <v>40920</v>
      </c>
      <c r="I226" t="s">
        <v>31</v>
      </c>
      <c r="J226" t="s">
        <v>352</v>
      </c>
      <c r="K226" t="s">
        <v>328</v>
      </c>
      <c r="L226" s="5">
        <v>3.38</v>
      </c>
      <c r="M226" s="6">
        <v>50</v>
      </c>
      <c r="N226" s="22">
        <v>169</v>
      </c>
      <c r="O226" t="s">
        <v>379</v>
      </c>
      <c r="S226" s="4">
        <v>2</v>
      </c>
      <c r="T226" s="14">
        <v>50</v>
      </c>
      <c r="U226" s="22">
        <f t="shared" si="2"/>
        <v>100</v>
      </c>
      <c r="V226" t="s">
        <v>224</v>
      </c>
      <c r="W226">
        <v>0</v>
      </c>
      <c r="X226" t="s">
        <v>92</v>
      </c>
      <c r="Y226" t="s">
        <v>225</v>
      </c>
    </row>
    <row r="227" spans="1:25" x14ac:dyDescent="0.2">
      <c r="A227" t="s">
        <v>322</v>
      </c>
      <c r="B227" t="s">
        <v>323</v>
      </c>
      <c r="C227" t="s">
        <v>27</v>
      </c>
      <c r="D227" t="s">
        <v>324</v>
      </c>
      <c r="E227" t="s">
        <v>377</v>
      </c>
      <c r="F227" t="s">
        <v>378</v>
      </c>
      <c r="G227" s="1">
        <v>40928</v>
      </c>
      <c r="H227" s="1">
        <v>40920</v>
      </c>
      <c r="I227" t="s">
        <v>52</v>
      </c>
      <c r="J227" t="s">
        <v>352</v>
      </c>
      <c r="K227" t="s">
        <v>328</v>
      </c>
      <c r="L227" s="5">
        <v>3.38</v>
      </c>
      <c r="M227" s="6">
        <v>150</v>
      </c>
      <c r="N227" s="22">
        <v>507</v>
      </c>
      <c r="O227" t="s">
        <v>379</v>
      </c>
      <c r="S227" s="4">
        <v>2</v>
      </c>
      <c r="T227" s="14">
        <v>150</v>
      </c>
      <c r="U227" s="22">
        <f t="shared" si="2"/>
        <v>300</v>
      </c>
      <c r="V227" t="s">
        <v>224</v>
      </c>
      <c r="W227">
        <v>0</v>
      </c>
      <c r="X227" t="s">
        <v>92</v>
      </c>
      <c r="Y227" t="s">
        <v>225</v>
      </c>
    </row>
    <row r="228" spans="1:25" x14ac:dyDescent="0.2">
      <c r="A228" t="s">
        <v>322</v>
      </c>
      <c r="B228" t="s">
        <v>323</v>
      </c>
      <c r="C228" t="s">
        <v>27</v>
      </c>
      <c r="D228" t="s">
        <v>324</v>
      </c>
      <c r="E228" t="s">
        <v>505</v>
      </c>
      <c r="F228" t="s">
        <v>506</v>
      </c>
      <c r="G228" s="1">
        <v>40935</v>
      </c>
      <c r="H228" s="1">
        <v>40925</v>
      </c>
      <c r="I228" t="s">
        <v>31</v>
      </c>
      <c r="J228" t="s">
        <v>352</v>
      </c>
      <c r="K228" t="s">
        <v>328</v>
      </c>
      <c r="L228" s="5">
        <v>3.38</v>
      </c>
      <c r="M228" s="6">
        <v>350</v>
      </c>
      <c r="N228" s="22">
        <v>1183</v>
      </c>
      <c r="O228" t="s">
        <v>507</v>
      </c>
      <c r="S228" s="4">
        <v>2</v>
      </c>
      <c r="T228" s="14">
        <v>350</v>
      </c>
      <c r="U228" s="22">
        <f t="shared" si="2"/>
        <v>700</v>
      </c>
      <c r="V228" t="s">
        <v>224</v>
      </c>
      <c r="W228">
        <v>0</v>
      </c>
      <c r="X228" t="s">
        <v>99</v>
      </c>
      <c r="Y228" t="s">
        <v>225</v>
      </c>
    </row>
    <row r="229" spans="1:25" x14ac:dyDescent="0.2">
      <c r="A229" t="s">
        <v>322</v>
      </c>
      <c r="B229" t="s">
        <v>323</v>
      </c>
      <c r="C229" t="s">
        <v>27</v>
      </c>
      <c r="D229" t="s">
        <v>324</v>
      </c>
      <c r="E229" t="s">
        <v>505</v>
      </c>
      <c r="F229" t="s">
        <v>506</v>
      </c>
      <c r="G229" s="1">
        <v>40935</v>
      </c>
      <c r="H229" s="1">
        <v>40925</v>
      </c>
      <c r="I229" t="s">
        <v>52</v>
      </c>
      <c r="J229" t="s">
        <v>352</v>
      </c>
      <c r="K229" t="s">
        <v>328</v>
      </c>
      <c r="L229" s="5">
        <v>3.38</v>
      </c>
      <c r="M229" s="6">
        <v>150</v>
      </c>
      <c r="N229" s="22">
        <v>507</v>
      </c>
      <c r="O229" t="s">
        <v>507</v>
      </c>
      <c r="S229" s="4">
        <v>2</v>
      </c>
      <c r="T229" s="14">
        <v>150</v>
      </c>
      <c r="U229" s="22">
        <f t="shared" si="2"/>
        <v>300</v>
      </c>
      <c r="V229" t="s">
        <v>224</v>
      </c>
      <c r="W229">
        <v>0</v>
      </c>
      <c r="X229" t="s">
        <v>99</v>
      </c>
      <c r="Y229" t="s">
        <v>225</v>
      </c>
    </row>
    <row r="230" spans="1:25" x14ac:dyDescent="0.2">
      <c r="A230" t="s">
        <v>322</v>
      </c>
      <c r="B230" t="s">
        <v>323</v>
      </c>
      <c r="C230" t="s">
        <v>27</v>
      </c>
      <c r="D230" t="s">
        <v>324</v>
      </c>
      <c r="E230" t="s">
        <v>505</v>
      </c>
      <c r="F230" t="s">
        <v>506</v>
      </c>
      <c r="G230" s="1">
        <v>40935</v>
      </c>
      <c r="H230" s="1">
        <v>40925</v>
      </c>
      <c r="I230" t="s">
        <v>61</v>
      </c>
      <c r="J230" t="s">
        <v>352</v>
      </c>
      <c r="K230" t="s">
        <v>328</v>
      </c>
      <c r="L230" s="5">
        <v>3.38</v>
      </c>
      <c r="M230" s="6">
        <v>100</v>
      </c>
      <c r="N230" s="22">
        <v>338</v>
      </c>
      <c r="O230" t="s">
        <v>507</v>
      </c>
      <c r="S230" s="4">
        <v>2</v>
      </c>
      <c r="T230" s="14">
        <v>100</v>
      </c>
      <c r="U230" s="22">
        <f t="shared" si="2"/>
        <v>200</v>
      </c>
      <c r="V230" t="s">
        <v>224</v>
      </c>
      <c r="W230">
        <v>0</v>
      </c>
      <c r="X230" t="s">
        <v>99</v>
      </c>
      <c r="Y230" t="s">
        <v>225</v>
      </c>
    </row>
    <row r="231" spans="1:25" x14ac:dyDescent="0.2">
      <c r="A231" t="s">
        <v>322</v>
      </c>
      <c r="B231" t="s">
        <v>323</v>
      </c>
      <c r="C231" t="s">
        <v>27</v>
      </c>
      <c r="D231" t="s">
        <v>324</v>
      </c>
      <c r="E231" t="s">
        <v>505</v>
      </c>
      <c r="F231" t="s">
        <v>506</v>
      </c>
      <c r="G231" s="1">
        <v>40935</v>
      </c>
      <c r="H231" s="1">
        <v>40925</v>
      </c>
      <c r="I231" t="s">
        <v>63</v>
      </c>
      <c r="J231" t="s">
        <v>352</v>
      </c>
      <c r="K231" t="s">
        <v>328</v>
      </c>
      <c r="L231" s="5">
        <v>3.38</v>
      </c>
      <c r="M231" s="6">
        <v>100</v>
      </c>
      <c r="N231" s="22">
        <v>338</v>
      </c>
      <c r="O231" t="s">
        <v>507</v>
      </c>
      <c r="S231" s="4">
        <v>2</v>
      </c>
      <c r="T231" s="14">
        <v>100</v>
      </c>
      <c r="U231" s="22">
        <f t="shared" si="2"/>
        <v>200</v>
      </c>
      <c r="V231" t="s">
        <v>224</v>
      </c>
      <c r="W231">
        <v>0</v>
      </c>
      <c r="X231" t="s">
        <v>99</v>
      </c>
      <c r="Y231" t="s">
        <v>225</v>
      </c>
    </row>
    <row r="232" spans="1:25" x14ac:dyDescent="0.2">
      <c r="A232" t="s">
        <v>322</v>
      </c>
      <c r="B232" t="s">
        <v>323</v>
      </c>
      <c r="C232" t="s">
        <v>27</v>
      </c>
      <c r="D232" t="s">
        <v>324</v>
      </c>
      <c r="E232" t="s">
        <v>505</v>
      </c>
      <c r="F232" t="s">
        <v>506</v>
      </c>
      <c r="G232" s="1">
        <v>40935</v>
      </c>
      <c r="H232" s="1">
        <v>40925</v>
      </c>
      <c r="I232" t="s">
        <v>64</v>
      </c>
      <c r="J232" t="s">
        <v>352</v>
      </c>
      <c r="K232" t="s">
        <v>328</v>
      </c>
      <c r="L232" s="5">
        <v>3.38</v>
      </c>
      <c r="M232" s="6">
        <v>100</v>
      </c>
      <c r="N232" s="22">
        <v>338</v>
      </c>
      <c r="O232" t="s">
        <v>507</v>
      </c>
      <c r="S232" s="4">
        <v>2</v>
      </c>
      <c r="T232" s="14">
        <v>100</v>
      </c>
      <c r="U232" s="22">
        <f t="shared" si="2"/>
        <v>200</v>
      </c>
      <c r="V232" t="s">
        <v>224</v>
      </c>
      <c r="W232">
        <v>0</v>
      </c>
      <c r="X232" t="s">
        <v>99</v>
      </c>
      <c r="Y232" t="s">
        <v>225</v>
      </c>
    </row>
    <row r="233" spans="1:25" x14ac:dyDescent="0.2">
      <c r="A233" t="s">
        <v>322</v>
      </c>
      <c r="B233" t="s">
        <v>323</v>
      </c>
      <c r="C233" t="s">
        <v>27</v>
      </c>
      <c r="D233" t="s">
        <v>324</v>
      </c>
      <c r="E233" t="s">
        <v>505</v>
      </c>
      <c r="F233" t="s">
        <v>506</v>
      </c>
      <c r="G233" s="1">
        <v>40935</v>
      </c>
      <c r="H233" s="1">
        <v>40925</v>
      </c>
      <c r="I233" t="s">
        <v>68</v>
      </c>
      <c r="J233" t="s">
        <v>352</v>
      </c>
      <c r="K233" t="s">
        <v>328</v>
      </c>
      <c r="L233" s="5">
        <v>3.38</v>
      </c>
      <c r="M233" s="6">
        <v>100</v>
      </c>
      <c r="N233" s="22">
        <v>338</v>
      </c>
      <c r="O233" t="s">
        <v>507</v>
      </c>
      <c r="S233" s="4">
        <v>2</v>
      </c>
      <c r="T233" s="14">
        <v>100</v>
      </c>
      <c r="U233" s="22">
        <f t="shared" si="2"/>
        <v>200</v>
      </c>
      <c r="V233" t="s">
        <v>224</v>
      </c>
      <c r="W233">
        <v>0</v>
      </c>
      <c r="X233" t="s">
        <v>99</v>
      </c>
      <c r="Y233" t="s">
        <v>225</v>
      </c>
    </row>
    <row r="234" spans="1:25" x14ac:dyDescent="0.2">
      <c r="A234" t="s">
        <v>322</v>
      </c>
      <c r="B234" t="s">
        <v>323</v>
      </c>
      <c r="C234" t="s">
        <v>27</v>
      </c>
      <c r="D234" t="s">
        <v>324</v>
      </c>
      <c r="E234" t="s">
        <v>511</v>
      </c>
      <c r="F234" t="s">
        <v>512</v>
      </c>
      <c r="G234" s="1">
        <v>40935</v>
      </c>
      <c r="H234" s="1">
        <v>40927</v>
      </c>
      <c r="I234" t="s">
        <v>31</v>
      </c>
      <c r="J234" t="s">
        <v>352</v>
      </c>
      <c r="K234" t="s">
        <v>328</v>
      </c>
      <c r="L234" s="5">
        <v>3.38</v>
      </c>
      <c r="M234" s="6">
        <v>100</v>
      </c>
      <c r="N234" s="22">
        <v>338</v>
      </c>
      <c r="O234" t="s">
        <v>513</v>
      </c>
      <c r="S234" s="4">
        <v>2</v>
      </c>
      <c r="T234" s="14">
        <v>100</v>
      </c>
      <c r="U234" s="22">
        <f t="shared" si="2"/>
        <v>200</v>
      </c>
      <c r="V234" t="s">
        <v>224</v>
      </c>
      <c r="W234">
        <v>0</v>
      </c>
      <c r="X234" t="s">
        <v>99</v>
      </c>
      <c r="Y234" t="s">
        <v>225</v>
      </c>
    </row>
    <row r="235" spans="1:25" x14ac:dyDescent="0.2">
      <c r="A235" t="s">
        <v>322</v>
      </c>
      <c r="B235" t="s">
        <v>323</v>
      </c>
      <c r="C235" t="s">
        <v>27</v>
      </c>
      <c r="D235" t="s">
        <v>324</v>
      </c>
      <c r="E235" t="s">
        <v>514</v>
      </c>
      <c r="F235" t="s">
        <v>515</v>
      </c>
      <c r="G235" s="1">
        <v>40935</v>
      </c>
      <c r="H235" s="1">
        <v>40927</v>
      </c>
      <c r="I235" t="s">
        <v>31</v>
      </c>
      <c r="J235" t="s">
        <v>352</v>
      </c>
      <c r="K235" t="s">
        <v>328</v>
      </c>
      <c r="L235" s="5">
        <v>3.38</v>
      </c>
      <c r="M235" s="6">
        <v>50</v>
      </c>
      <c r="N235" s="22">
        <v>169</v>
      </c>
      <c r="O235" t="s">
        <v>516</v>
      </c>
      <c r="S235" s="4">
        <v>2</v>
      </c>
      <c r="T235" s="14">
        <v>50</v>
      </c>
      <c r="U235" s="22">
        <f t="shared" si="2"/>
        <v>100</v>
      </c>
      <c r="V235" t="s">
        <v>224</v>
      </c>
      <c r="W235">
        <v>0</v>
      </c>
      <c r="X235" t="s">
        <v>99</v>
      </c>
      <c r="Y235" t="s">
        <v>225</v>
      </c>
    </row>
    <row r="236" spans="1:25" x14ac:dyDescent="0.2">
      <c r="A236" t="s">
        <v>322</v>
      </c>
      <c r="B236" t="s">
        <v>323</v>
      </c>
      <c r="C236" t="s">
        <v>27</v>
      </c>
      <c r="D236" t="s">
        <v>324</v>
      </c>
      <c r="E236" t="s">
        <v>552</v>
      </c>
      <c r="F236" t="s">
        <v>553</v>
      </c>
      <c r="G236" s="1">
        <v>40914</v>
      </c>
      <c r="H236" s="1">
        <v>40886</v>
      </c>
      <c r="I236" t="s">
        <v>31</v>
      </c>
      <c r="J236" t="s">
        <v>352</v>
      </c>
      <c r="K236" t="s">
        <v>328</v>
      </c>
      <c r="L236" s="5">
        <v>3.38</v>
      </c>
      <c r="M236" s="6">
        <v>50</v>
      </c>
      <c r="N236" s="22">
        <v>169</v>
      </c>
      <c r="O236" t="s">
        <v>554</v>
      </c>
      <c r="S236" s="4">
        <v>2</v>
      </c>
      <c r="T236" s="14">
        <v>50</v>
      </c>
      <c r="U236" s="22">
        <f t="shared" si="2"/>
        <v>100</v>
      </c>
      <c r="V236" t="s">
        <v>224</v>
      </c>
      <c r="W236">
        <v>0</v>
      </c>
      <c r="X236" t="s">
        <v>36</v>
      </c>
      <c r="Y236" t="s">
        <v>225</v>
      </c>
    </row>
    <row r="237" spans="1:25" x14ac:dyDescent="0.2">
      <c r="A237" t="s">
        <v>322</v>
      </c>
      <c r="B237" t="s">
        <v>323</v>
      </c>
      <c r="C237" t="s">
        <v>27</v>
      </c>
      <c r="D237" t="s">
        <v>324</v>
      </c>
      <c r="E237" t="s">
        <v>562</v>
      </c>
      <c r="F237" t="s">
        <v>563</v>
      </c>
      <c r="G237" s="1">
        <v>40914</v>
      </c>
      <c r="H237" s="1">
        <v>40891</v>
      </c>
      <c r="I237" t="s">
        <v>31</v>
      </c>
      <c r="J237" t="s">
        <v>352</v>
      </c>
      <c r="K237" t="s">
        <v>328</v>
      </c>
      <c r="L237" s="5">
        <v>3.38</v>
      </c>
      <c r="M237" s="6">
        <v>50</v>
      </c>
      <c r="N237" s="22">
        <v>169</v>
      </c>
      <c r="O237" t="s">
        <v>564</v>
      </c>
      <c r="S237" s="4">
        <v>2</v>
      </c>
      <c r="T237" s="14">
        <v>50</v>
      </c>
      <c r="U237" s="22">
        <f t="shared" si="2"/>
        <v>100</v>
      </c>
      <c r="V237" t="s">
        <v>224</v>
      </c>
      <c r="W237">
        <v>0</v>
      </c>
      <c r="X237" t="s">
        <v>36</v>
      </c>
      <c r="Y237" t="s">
        <v>225</v>
      </c>
    </row>
    <row r="238" spans="1:25" x14ac:dyDescent="0.2">
      <c r="A238" t="s">
        <v>322</v>
      </c>
      <c r="B238" t="s">
        <v>323</v>
      </c>
      <c r="C238" t="s">
        <v>27</v>
      </c>
      <c r="D238" t="s">
        <v>324</v>
      </c>
      <c r="E238" t="s">
        <v>565</v>
      </c>
      <c r="F238" t="s">
        <v>566</v>
      </c>
      <c r="G238" s="1">
        <v>40914</v>
      </c>
      <c r="H238" s="1">
        <v>40891</v>
      </c>
      <c r="I238" t="s">
        <v>31</v>
      </c>
      <c r="J238" t="s">
        <v>352</v>
      </c>
      <c r="K238" t="s">
        <v>328</v>
      </c>
      <c r="L238" s="5">
        <v>3.38</v>
      </c>
      <c r="M238" s="6">
        <v>100</v>
      </c>
      <c r="N238" s="22">
        <v>338</v>
      </c>
      <c r="O238" t="s">
        <v>567</v>
      </c>
      <c r="S238" s="4">
        <v>2</v>
      </c>
      <c r="T238" s="14">
        <v>100</v>
      </c>
      <c r="U238" s="22">
        <f t="shared" si="2"/>
        <v>200</v>
      </c>
      <c r="V238" t="s">
        <v>224</v>
      </c>
      <c r="W238">
        <v>0</v>
      </c>
      <c r="X238" t="s">
        <v>36</v>
      </c>
      <c r="Y238" t="s">
        <v>225</v>
      </c>
    </row>
    <row r="239" spans="1:25" x14ac:dyDescent="0.2">
      <c r="A239" t="s">
        <v>322</v>
      </c>
      <c r="B239" t="s">
        <v>323</v>
      </c>
      <c r="C239" t="s">
        <v>27</v>
      </c>
      <c r="D239" t="s">
        <v>324</v>
      </c>
      <c r="E239" t="s">
        <v>568</v>
      </c>
      <c r="F239" t="s">
        <v>569</v>
      </c>
      <c r="G239" s="1">
        <v>40914</v>
      </c>
      <c r="H239" s="1">
        <v>40892</v>
      </c>
      <c r="I239" t="s">
        <v>31</v>
      </c>
      <c r="J239" t="s">
        <v>352</v>
      </c>
      <c r="K239" t="s">
        <v>328</v>
      </c>
      <c r="L239" s="5">
        <v>3.38</v>
      </c>
      <c r="M239" s="6">
        <v>150</v>
      </c>
      <c r="N239" s="22">
        <v>507</v>
      </c>
      <c r="O239" t="s">
        <v>570</v>
      </c>
      <c r="S239" s="4">
        <v>2</v>
      </c>
      <c r="T239" s="14">
        <v>150</v>
      </c>
      <c r="U239" s="22">
        <f t="shared" si="2"/>
        <v>300</v>
      </c>
      <c r="V239" t="s">
        <v>224</v>
      </c>
      <c r="W239">
        <v>0</v>
      </c>
      <c r="X239" t="s">
        <v>36</v>
      </c>
      <c r="Y239" t="s">
        <v>225</v>
      </c>
    </row>
    <row r="240" spans="1:25" x14ac:dyDescent="0.2">
      <c r="A240" t="s">
        <v>322</v>
      </c>
      <c r="B240" t="s">
        <v>323</v>
      </c>
      <c r="C240" t="s">
        <v>27</v>
      </c>
      <c r="D240" t="s">
        <v>324</v>
      </c>
      <c r="E240" t="s">
        <v>574</v>
      </c>
      <c r="F240" t="s">
        <v>575</v>
      </c>
      <c r="G240" s="1">
        <v>40914</v>
      </c>
      <c r="H240" s="1">
        <v>40897</v>
      </c>
      <c r="I240" t="s">
        <v>31</v>
      </c>
      <c r="J240" t="s">
        <v>352</v>
      </c>
      <c r="K240" t="s">
        <v>328</v>
      </c>
      <c r="L240" s="5">
        <v>3.38</v>
      </c>
      <c r="M240" s="6">
        <v>50</v>
      </c>
      <c r="N240" s="22">
        <v>169</v>
      </c>
      <c r="O240" t="s">
        <v>576</v>
      </c>
      <c r="S240" s="4">
        <v>2</v>
      </c>
      <c r="T240" s="14">
        <v>50</v>
      </c>
      <c r="U240" s="22">
        <f t="shared" si="2"/>
        <v>100</v>
      </c>
      <c r="V240" t="s">
        <v>224</v>
      </c>
      <c r="W240">
        <v>0</v>
      </c>
      <c r="X240" t="s">
        <v>36</v>
      </c>
      <c r="Y240" t="s">
        <v>225</v>
      </c>
    </row>
    <row r="241" spans="1:25" x14ac:dyDescent="0.2">
      <c r="A241" t="s">
        <v>322</v>
      </c>
      <c r="B241" t="s">
        <v>323</v>
      </c>
      <c r="C241" t="s">
        <v>27</v>
      </c>
      <c r="D241" t="s">
        <v>324</v>
      </c>
      <c r="E241" t="s">
        <v>583</v>
      </c>
      <c r="F241" t="s">
        <v>584</v>
      </c>
      <c r="G241" s="1">
        <v>40914</v>
      </c>
      <c r="H241" s="1">
        <v>40910</v>
      </c>
      <c r="I241" t="s">
        <v>31</v>
      </c>
      <c r="J241" t="s">
        <v>352</v>
      </c>
      <c r="K241" t="s">
        <v>328</v>
      </c>
      <c r="L241" s="5">
        <v>3.38</v>
      </c>
      <c r="M241" s="6">
        <v>50</v>
      </c>
      <c r="N241" s="22">
        <v>169</v>
      </c>
      <c r="O241" t="s">
        <v>585</v>
      </c>
      <c r="S241" s="4">
        <v>2</v>
      </c>
      <c r="T241" s="14">
        <v>50</v>
      </c>
      <c r="U241" s="22">
        <f t="shared" si="2"/>
        <v>100</v>
      </c>
      <c r="V241" t="s">
        <v>224</v>
      </c>
      <c r="W241">
        <v>0</v>
      </c>
      <c r="X241" t="s">
        <v>36</v>
      </c>
      <c r="Y241" t="s">
        <v>225</v>
      </c>
    </row>
    <row r="242" spans="1:25" x14ac:dyDescent="0.2">
      <c r="A242" t="s">
        <v>322</v>
      </c>
      <c r="B242" t="s">
        <v>323</v>
      </c>
      <c r="C242" t="s">
        <v>27</v>
      </c>
      <c r="D242" t="s">
        <v>324</v>
      </c>
      <c r="E242" t="s">
        <v>583</v>
      </c>
      <c r="F242" t="s">
        <v>584</v>
      </c>
      <c r="G242" s="1">
        <v>40914</v>
      </c>
      <c r="H242" s="1">
        <v>40910</v>
      </c>
      <c r="I242" t="s">
        <v>52</v>
      </c>
      <c r="J242" t="s">
        <v>352</v>
      </c>
      <c r="K242" t="s">
        <v>328</v>
      </c>
      <c r="L242" s="5">
        <v>3.38</v>
      </c>
      <c r="M242" s="6">
        <v>300</v>
      </c>
      <c r="N242" s="22">
        <v>1014</v>
      </c>
      <c r="O242" t="s">
        <v>585</v>
      </c>
      <c r="S242" s="4">
        <v>2</v>
      </c>
      <c r="T242" s="14">
        <v>300</v>
      </c>
      <c r="U242" s="22">
        <f t="shared" si="2"/>
        <v>600</v>
      </c>
      <c r="V242" t="s">
        <v>224</v>
      </c>
      <c r="W242">
        <v>0</v>
      </c>
      <c r="X242" t="s">
        <v>36</v>
      </c>
      <c r="Y242" t="s">
        <v>225</v>
      </c>
    </row>
    <row r="243" spans="1:25" x14ac:dyDescent="0.2">
      <c r="A243" t="s">
        <v>322</v>
      </c>
      <c r="B243" t="s">
        <v>323</v>
      </c>
      <c r="C243" t="s">
        <v>27</v>
      </c>
      <c r="D243" t="s">
        <v>324</v>
      </c>
      <c r="E243" t="s">
        <v>583</v>
      </c>
      <c r="F243" t="s">
        <v>584</v>
      </c>
      <c r="G243" s="1">
        <v>40914</v>
      </c>
      <c r="H243" s="1">
        <v>40910</v>
      </c>
      <c r="I243" t="s">
        <v>61</v>
      </c>
      <c r="J243" t="s">
        <v>352</v>
      </c>
      <c r="K243" t="s">
        <v>328</v>
      </c>
      <c r="L243" s="5">
        <v>3.38</v>
      </c>
      <c r="M243" s="6">
        <v>150</v>
      </c>
      <c r="N243" s="22">
        <v>507</v>
      </c>
      <c r="O243" t="s">
        <v>585</v>
      </c>
      <c r="S243" s="4">
        <v>2</v>
      </c>
      <c r="T243" s="14">
        <v>150</v>
      </c>
      <c r="U243" s="22">
        <f t="shared" si="2"/>
        <v>300</v>
      </c>
      <c r="V243" t="s">
        <v>224</v>
      </c>
      <c r="W243">
        <v>0</v>
      </c>
      <c r="X243" t="s">
        <v>36</v>
      </c>
      <c r="Y243" t="s">
        <v>225</v>
      </c>
    </row>
    <row r="244" spans="1:25" x14ac:dyDescent="0.2">
      <c r="A244" t="s">
        <v>322</v>
      </c>
      <c r="B244" t="s">
        <v>323</v>
      </c>
      <c r="C244" t="s">
        <v>27</v>
      </c>
      <c r="D244" t="s">
        <v>324</v>
      </c>
      <c r="E244" t="s">
        <v>598</v>
      </c>
      <c r="F244" t="s">
        <v>496</v>
      </c>
      <c r="G244" s="1">
        <v>40921</v>
      </c>
      <c r="H244" s="1">
        <v>40912</v>
      </c>
      <c r="I244" t="s">
        <v>31</v>
      </c>
      <c r="J244" t="s">
        <v>352</v>
      </c>
      <c r="K244" t="s">
        <v>328</v>
      </c>
      <c r="L244" s="5">
        <v>3.38</v>
      </c>
      <c r="M244" s="6">
        <v>50</v>
      </c>
      <c r="N244" s="22">
        <v>169</v>
      </c>
      <c r="O244" t="s">
        <v>497</v>
      </c>
      <c r="S244" s="4">
        <v>2</v>
      </c>
      <c r="T244" s="14">
        <v>50</v>
      </c>
      <c r="U244" s="22">
        <f t="shared" si="2"/>
        <v>100</v>
      </c>
      <c r="V244" t="s">
        <v>224</v>
      </c>
      <c r="W244">
        <v>0</v>
      </c>
      <c r="X244" t="s">
        <v>83</v>
      </c>
      <c r="Y244" t="s">
        <v>225</v>
      </c>
    </row>
    <row r="245" spans="1:25" x14ac:dyDescent="0.2">
      <c r="A245" t="s">
        <v>322</v>
      </c>
      <c r="B245" t="s">
        <v>323</v>
      </c>
      <c r="C245" t="s">
        <v>27</v>
      </c>
      <c r="D245" t="s">
        <v>324</v>
      </c>
      <c r="E245" t="s">
        <v>598</v>
      </c>
      <c r="F245" t="s">
        <v>496</v>
      </c>
      <c r="G245" s="1">
        <v>40921</v>
      </c>
      <c r="H245" s="1">
        <v>40912</v>
      </c>
      <c r="I245" t="s">
        <v>52</v>
      </c>
      <c r="J245" t="s">
        <v>352</v>
      </c>
      <c r="K245" t="s">
        <v>328</v>
      </c>
      <c r="L245" s="5">
        <v>3.38</v>
      </c>
      <c r="M245" s="6">
        <v>300</v>
      </c>
      <c r="N245" s="22">
        <v>1014</v>
      </c>
      <c r="O245" t="s">
        <v>497</v>
      </c>
      <c r="S245" s="4">
        <v>2</v>
      </c>
      <c r="T245" s="14">
        <v>300</v>
      </c>
      <c r="U245" s="22">
        <f t="shared" si="2"/>
        <v>600</v>
      </c>
      <c r="V245" t="s">
        <v>224</v>
      </c>
      <c r="W245">
        <v>0</v>
      </c>
      <c r="X245" t="s">
        <v>83</v>
      </c>
      <c r="Y245" t="s">
        <v>225</v>
      </c>
    </row>
    <row r="246" spans="1:25" x14ac:dyDescent="0.2">
      <c r="A246" t="s">
        <v>322</v>
      </c>
      <c r="B246" t="s">
        <v>323</v>
      </c>
      <c r="C246" t="s">
        <v>27</v>
      </c>
      <c r="D246" t="s">
        <v>324</v>
      </c>
      <c r="E246" t="s">
        <v>598</v>
      </c>
      <c r="F246" t="s">
        <v>496</v>
      </c>
      <c r="G246" s="1">
        <v>40921</v>
      </c>
      <c r="H246" s="1">
        <v>40912</v>
      </c>
      <c r="I246" t="s">
        <v>61</v>
      </c>
      <c r="J246" t="s">
        <v>352</v>
      </c>
      <c r="K246" t="s">
        <v>328</v>
      </c>
      <c r="L246" s="5">
        <v>3.38</v>
      </c>
      <c r="M246" s="6">
        <v>150</v>
      </c>
      <c r="N246" s="22">
        <v>507</v>
      </c>
      <c r="O246" t="s">
        <v>497</v>
      </c>
      <c r="S246" s="4">
        <v>2</v>
      </c>
      <c r="T246" s="14">
        <v>150</v>
      </c>
      <c r="U246" s="22">
        <f t="shared" si="2"/>
        <v>300</v>
      </c>
      <c r="V246" t="s">
        <v>224</v>
      </c>
      <c r="W246">
        <v>0</v>
      </c>
      <c r="X246" t="s">
        <v>83</v>
      </c>
      <c r="Y246" t="s">
        <v>225</v>
      </c>
    </row>
    <row r="247" spans="1:25" x14ac:dyDescent="0.2">
      <c r="A247" t="s">
        <v>322</v>
      </c>
      <c r="B247" t="s">
        <v>323</v>
      </c>
      <c r="C247" t="s">
        <v>27</v>
      </c>
      <c r="D247" t="s">
        <v>324</v>
      </c>
      <c r="E247" t="s">
        <v>599</v>
      </c>
      <c r="F247" t="s">
        <v>351</v>
      </c>
      <c r="G247" s="1">
        <v>40921</v>
      </c>
      <c r="H247" s="1">
        <v>40912</v>
      </c>
      <c r="I247" t="s">
        <v>31</v>
      </c>
      <c r="J247" t="s">
        <v>352</v>
      </c>
      <c r="K247" t="s">
        <v>328</v>
      </c>
      <c r="L247" s="5">
        <v>3.38</v>
      </c>
      <c r="M247" s="6">
        <v>50</v>
      </c>
      <c r="N247" s="22">
        <v>169</v>
      </c>
      <c r="O247" t="s">
        <v>353</v>
      </c>
      <c r="S247" s="4">
        <v>2</v>
      </c>
      <c r="T247" s="14">
        <v>50</v>
      </c>
      <c r="U247" s="22">
        <f t="shared" si="2"/>
        <v>100</v>
      </c>
      <c r="V247" t="s">
        <v>224</v>
      </c>
      <c r="W247">
        <v>0</v>
      </c>
      <c r="X247" t="s">
        <v>83</v>
      </c>
      <c r="Y247" t="s">
        <v>225</v>
      </c>
    </row>
    <row r="248" spans="1:25" x14ac:dyDescent="0.2">
      <c r="A248" t="s">
        <v>322</v>
      </c>
      <c r="B248" t="s">
        <v>323</v>
      </c>
      <c r="C248" t="s">
        <v>27</v>
      </c>
      <c r="D248" t="s">
        <v>324</v>
      </c>
      <c r="E248" t="s">
        <v>599</v>
      </c>
      <c r="F248" t="s">
        <v>351</v>
      </c>
      <c r="G248" s="1">
        <v>40921</v>
      </c>
      <c r="H248" s="1">
        <v>40912</v>
      </c>
      <c r="I248" t="s">
        <v>52</v>
      </c>
      <c r="J248" t="s">
        <v>352</v>
      </c>
      <c r="K248" t="s">
        <v>328</v>
      </c>
      <c r="L248" s="5">
        <v>3.38</v>
      </c>
      <c r="M248" s="6">
        <v>300</v>
      </c>
      <c r="N248" s="22">
        <v>1014</v>
      </c>
      <c r="O248" t="s">
        <v>353</v>
      </c>
      <c r="S248" s="4">
        <v>2</v>
      </c>
      <c r="T248" s="14">
        <v>300</v>
      </c>
      <c r="U248" s="22">
        <f t="shared" si="2"/>
        <v>600</v>
      </c>
      <c r="V248" t="s">
        <v>224</v>
      </c>
      <c r="W248">
        <v>0</v>
      </c>
      <c r="X248" t="s">
        <v>83</v>
      </c>
      <c r="Y248" t="s">
        <v>225</v>
      </c>
    </row>
    <row r="249" spans="1:25" x14ac:dyDescent="0.2">
      <c r="A249" t="s">
        <v>322</v>
      </c>
      <c r="B249" t="s">
        <v>323</v>
      </c>
      <c r="C249" t="s">
        <v>27</v>
      </c>
      <c r="D249" t="s">
        <v>324</v>
      </c>
      <c r="E249" t="s">
        <v>393</v>
      </c>
      <c r="F249" t="s">
        <v>394</v>
      </c>
      <c r="G249" s="1">
        <v>40935</v>
      </c>
      <c r="H249" s="1">
        <v>40829</v>
      </c>
      <c r="I249" t="s">
        <v>31</v>
      </c>
      <c r="J249" t="s">
        <v>395</v>
      </c>
      <c r="K249" t="s">
        <v>328</v>
      </c>
      <c r="L249" s="5">
        <v>3.38</v>
      </c>
      <c r="M249" s="6">
        <v>100</v>
      </c>
      <c r="N249" s="22">
        <v>338</v>
      </c>
      <c r="O249" t="s">
        <v>396</v>
      </c>
      <c r="S249" s="4">
        <v>2.06</v>
      </c>
      <c r="T249" s="14">
        <v>100</v>
      </c>
      <c r="U249" s="22">
        <f t="shared" si="2"/>
        <v>206</v>
      </c>
      <c r="V249" t="s">
        <v>224</v>
      </c>
      <c r="W249">
        <v>0</v>
      </c>
      <c r="X249" t="s">
        <v>99</v>
      </c>
      <c r="Y249" t="s">
        <v>225</v>
      </c>
    </row>
    <row r="250" spans="1:25" x14ac:dyDescent="0.2">
      <c r="A250" t="s">
        <v>322</v>
      </c>
      <c r="B250" t="s">
        <v>323</v>
      </c>
      <c r="C250" t="s">
        <v>27</v>
      </c>
      <c r="D250" t="s">
        <v>324</v>
      </c>
      <c r="E250" t="s">
        <v>419</v>
      </c>
      <c r="F250" t="s">
        <v>420</v>
      </c>
      <c r="G250" s="1">
        <v>40935</v>
      </c>
      <c r="H250" s="1">
        <v>40850</v>
      </c>
      <c r="I250" t="s">
        <v>31</v>
      </c>
      <c r="J250" t="s">
        <v>395</v>
      </c>
      <c r="K250" t="s">
        <v>328</v>
      </c>
      <c r="L250" s="5">
        <v>3.38</v>
      </c>
      <c r="M250" s="6">
        <v>50</v>
      </c>
      <c r="N250" s="22">
        <v>169</v>
      </c>
      <c r="O250" t="s">
        <v>421</v>
      </c>
      <c r="S250" s="4">
        <v>2.06</v>
      </c>
      <c r="T250" s="14">
        <v>50</v>
      </c>
      <c r="U250" s="22">
        <f t="shared" si="2"/>
        <v>103</v>
      </c>
      <c r="V250" t="s">
        <v>224</v>
      </c>
      <c r="W250">
        <v>0</v>
      </c>
      <c r="X250" t="s">
        <v>99</v>
      </c>
      <c r="Y250" t="s">
        <v>225</v>
      </c>
    </row>
    <row r="251" spans="1:25" x14ac:dyDescent="0.2">
      <c r="A251" t="s">
        <v>322</v>
      </c>
      <c r="B251" t="s">
        <v>323</v>
      </c>
      <c r="C251" t="s">
        <v>27</v>
      </c>
      <c r="D251" t="s">
        <v>324</v>
      </c>
      <c r="E251" t="s">
        <v>433</v>
      </c>
      <c r="F251" t="s">
        <v>434</v>
      </c>
      <c r="G251" s="1">
        <v>40935</v>
      </c>
      <c r="H251" s="1">
        <v>40855</v>
      </c>
      <c r="I251" t="s">
        <v>31</v>
      </c>
      <c r="J251" t="s">
        <v>395</v>
      </c>
      <c r="K251" t="s">
        <v>328</v>
      </c>
      <c r="L251" s="5">
        <v>3.38</v>
      </c>
      <c r="M251" s="6">
        <v>50</v>
      </c>
      <c r="N251" s="22">
        <v>169</v>
      </c>
      <c r="O251" t="s">
        <v>435</v>
      </c>
      <c r="S251" s="4">
        <v>2.06</v>
      </c>
      <c r="T251" s="14">
        <v>50</v>
      </c>
      <c r="U251" s="22">
        <f t="shared" si="2"/>
        <v>103</v>
      </c>
      <c r="V251" t="s">
        <v>224</v>
      </c>
      <c r="W251">
        <v>0</v>
      </c>
      <c r="X251" t="s">
        <v>99</v>
      </c>
      <c r="Y251" t="s">
        <v>225</v>
      </c>
    </row>
    <row r="252" spans="1:25" x14ac:dyDescent="0.2">
      <c r="A252" t="s">
        <v>322</v>
      </c>
      <c r="B252" t="s">
        <v>323</v>
      </c>
      <c r="C252" t="s">
        <v>27</v>
      </c>
      <c r="D252" t="s">
        <v>324</v>
      </c>
      <c r="E252" t="s">
        <v>385</v>
      </c>
      <c r="F252" t="s">
        <v>386</v>
      </c>
      <c r="G252" s="1">
        <v>40935</v>
      </c>
      <c r="H252" s="1">
        <v>40828</v>
      </c>
      <c r="I252" t="s">
        <v>31</v>
      </c>
      <c r="J252" t="s">
        <v>387</v>
      </c>
      <c r="K252" t="s">
        <v>328</v>
      </c>
      <c r="L252" s="5">
        <v>3.15</v>
      </c>
      <c r="M252" s="6">
        <v>150</v>
      </c>
      <c r="N252" s="22">
        <v>472.5</v>
      </c>
      <c r="O252" t="s">
        <v>388</v>
      </c>
      <c r="S252" s="4">
        <v>2</v>
      </c>
      <c r="T252" s="14">
        <v>150</v>
      </c>
      <c r="U252" s="22">
        <f t="shared" si="2"/>
        <v>300</v>
      </c>
      <c r="V252" t="s">
        <v>224</v>
      </c>
      <c r="W252">
        <v>0</v>
      </c>
      <c r="X252" t="s">
        <v>99</v>
      </c>
      <c r="Y252" t="s">
        <v>225</v>
      </c>
    </row>
    <row r="253" spans="1:25" x14ac:dyDescent="0.2">
      <c r="A253" t="s">
        <v>322</v>
      </c>
      <c r="B253" t="s">
        <v>323</v>
      </c>
      <c r="C253" t="s">
        <v>27</v>
      </c>
      <c r="D253" t="s">
        <v>324</v>
      </c>
      <c r="E253" t="s">
        <v>385</v>
      </c>
      <c r="F253" t="s">
        <v>386</v>
      </c>
      <c r="G253" s="1">
        <v>40935</v>
      </c>
      <c r="H253" s="1">
        <v>40828</v>
      </c>
      <c r="I253" t="s">
        <v>52</v>
      </c>
      <c r="J253" t="s">
        <v>387</v>
      </c>
      <c r="K253" t="s">
        <v>328</v>
      </c>
      <c r="L253" s="5">
        <v>3.15</v>
      </c>
      <c r="M253" s="6">
        <v>50</v>
      </c>
      <c r="N253" s="22">
        <v>157.5</v>
      </c>
      <c r="O253" t="s">
        <v>388</v>
      </c>
      <c r="S253" s="4">
        <v>2</v>
      </c>
      <c r="T253" s="14">
        <v>50</v>
      </c>
      <c r="U253" s="22">
        <f t="shared" si="2"/>
        <v>100</v>
      </c>
      <c r="V253" t="s">
        <v>224</v>
      </c>
      <c r="W253">
        <v>0</v>
      </c>
      <c r="X253" t="s">
        <v>99</v>
      </c>
      <c r="Y253" t="s">
        <v>225</v>
      </c>
    </row>
    <row r="254" spans="1:25" x14ac:dyDescent="0.2">
      <c r="A254" t="s">
        <v>322</v>
      </c>
      <c r="B254" t="s">
        <v>323</v>
      </c>
      <c r="C254" t="s">
        <v>27</v>
      </c>
      <c r="D254" t="s">
        <v>324</v>
      </c>
      <c r="E254" t="s">
        <v>397</v>
      </c>
      <c r="F254" t="s">
        <v>398</v>
      </c>
      <c r="G254" s="1">
        <v>40935</v>
      </c>
      <c r="H254" s="1">
        <v>40833</v>
      </c>
      <c r="I254" t="s">
        <v>31</v>
      </c>
      <c r="J254" t="s">
        <v>387</v>
      </c>
      <c r="K254" t="s">
        <v>328</v>
      </c>
      <c r="L254" s="5">
        <v>3.15</v>
      </c>
      <c r="M254" s="6">
        <v>50</v>
      </c>
      <c r="N254" s="22">
        <v>157.5</v>
      </c>
      <c r="O254" t="s">
        <v>399</v>
      </c>
      <c r="S254" s="4">
        <v>2</v>
      </c>
      <c r="T254" s="14">
        <v>50</v>
      </c>
      <c r="U254" s="22">
        <f t="shared" si="2"/>
        <v>100</v>
      </c>
      <c r="V254" t="s">
        <v>224</v>
      </c>
      <c r="W254">
        <v>0</v>
      </c>
      <c r="X254" t="s">
        <v>99</v>
      </c>
      <c r="Y254" t="s">
        <v>225</v>
      </c>
    </row>
    <row r="255" spans="1:25" x14ac:dyDescent="0.2">
      <c r="A255" t="s">
        <v>322</v>
      </c>
      <c r="B255" t="s">
        <v>323</v>
      </c>
      <c r="C255" t="s">
        <v>27</v>
      </c>
      <c r="D255" t="s">
        <v>324</v>
      </c>
      <c r="E255" t="s">
        <v>397</v>
      </c>
      <c r="F255" t="s">
        <v>398</v>
      </c>
      <c r="G255" s="1">
        <v>40935</v>
      </c>
      <c r="H255" s="1">
        <v>40833</v>
      </c>
      <c r="I255" t="s">
        <v>52</v>
      </c>
      <c r="J255" t="s">
        <v>387</v>
      </c>
      <c r="K255" t="s">
        <v>328</v>
      </c>
      <c r="L255" s="5">
        <v>3.15</v>
      </c>
      <c r="M255" s="6">
        <v>50</v>
      </c>
      <c r="N255" s="22">
        <v>157.5</v>
      </c>
      <c r="O255" t="s">
        <v>399</v>
      </c>
      <c r="S255" s="4">
        <v>2</v>
      </c>
      <c r="T255" s="14">
        <v>50</v>
      </c>
      <c r="U255" s="22">
        <f t="shared" ref="U255:U286" si="3">T255*S255</f>
        <v>100</v>
      </c>
      <c r="V255" t="s">
        <v>224</v>
      </c>
      <c r="W255">
        <v>0</v>
      </c>
      <c r="X255" t="s">
        <v>99</v>
      </c>
      <c r="Y255" t="s">
        <v>225</v>
      </c>
    </row>
    <row r="256" spans="1:25" x14ac:dyDescent="0.2">
      <c r="A256" t="s">
        <v>322</v>
      </c>
      <c r="B256" t="s">
        <v>323</v>
      </c>
      <c r="C256" t="s">
        <v>27</v>
      </c>
      <c r="D256" t="s">
        <v>324</v>
      </c>
      <c r="E256" t="s">
        <v>454</v>
      </c>
      <c r="F256" t="s">
        <v>455</v>
      </c>
      <c r="G256" s="1">
        <v>40935</v>
      </c>
      <c r="H256" s="1">
        <v>40868</v>
      </c>
      <c r="I256" t="s">
        <v>31</v>
      </c>
      <c r="J256" t="s">
        <v>387</v>
      </c>
      <c r="K256" t="s">
        <v>328</v>
      </c>
      <c r="L256" s="5">
        <v>3.15</v>
      </c>
      <c r="M256" s="6">
        <v>50</v>
      </c>
      <c r="N256" s="22">
        <v>157.5</v>
      </c>
      <c r="O256" t="s">
        <v>456</v>
      </c>
      <c r="S256" s="4">
        <v>2</v>
      </c>
      <c r="T256" s="14">
        <v>50</v>
      </c>
      <c r="U256" s="22">
        <f t="shared" si="3"/>
        <v>100</v>
      </c>
      <c r="V256" t="s">
        <v>224</v>
      </c>
      <c r="W256">
        <v>0</v>
      </c>
      <c r="X256" t="s">
        <v>99</v>
      </c>
      <c r="Y256" t="s">
        <v>225</v>
      </c>
    </row>
    <row r="257" spans="1:25" x14ac:dyDescent="0.2">
      <c r="A257" t="s">
        <v>322</v>
      </c>
      <c r="B257" t="s">
        <v>323</v>
      </c>
      <c r="C257" t="s">
        <v>27</v>
      </c>
      <c r="D257" t="s">
        <v>324</v>
      </c>
      <c r="E257" t="s">
        <v>464</v>
      </c>
      <c r="F257" t="s">
        <v>465</v>
      </c>
      <c r="G257" s="1">
        <v>40935</v>
      </c>
      <c r="H257" s="1">
        <v>40877</v>
      </c>
      <c r="I257" t="s">
        <v>31</v>
      </c>
      <c r="J257" t="s">
        <v>387</v>
      </c>
      <c r="K257" t="s">
        <v>328</v>
      </c>
      <c r="L257" s="5">
        <v>3.15</v>
      </c>
      <c r="M257" s="6">
        <v>300</v>
      </c>
      <c r="N257" s="22">
        <v>945</v>
      </c>
      <c r="O257" t="s">
        <v>466</v>
      </c>
      <c r="S257" s="4">
        <v>2</v>
      </c>
      <c r="T257" s="14">
        <v>300</v>
      </c>
      <c r="U257" s="22">
        <f t="shared" si="3"/>
        <v>600</v>
      </c>
      <c r="V257" t="s">
        <v>224</v>
      </c>
      <c r="W257">
        <v>0</v>
      </c>
      <c r="X257" t="s">
        <v>99</v>
      </c>
      <c r="Y257" t="s">
        <v>225</v>
      </c>
    </row>
    <row r="258" spans="1:25" x14ac:dyDescent="0.2">
      <c r="A258" t="s">
        <v>322</v>
      </c>
      <c r="B258" t="s">
        <v>323</v>
      </c>
      <c r="C258" t="s">
        <v>27</v>
      </c>
      <c r="D258" t="s">
        <v>324</v>
      </c>
      <c r="E258" t="s">
        <v>467</v>
      </c>
      <c r="F258" t="s">
        <v>468</v>
      </c>
      <c r="G258" s="1">
        <v>40935</v>
      </c>
      <c r="H258" s="1">
        <v>40877</v>
      </c>
      <c r="I258" t="s">
        <v>31</v>
      </c>
      <c r="J258" t="s">
        <v>387</v>
      </c>
      <c r="K258" t="s">
        <v>328</v>
      </c>
      <c r="L258" s="5">
        <v>3.15</v>
      </c>
      <c r="M258" s="6">
        <v>100</v>
      </c>
      <c r="N258" s="22">
        <v>315</v>
      </c>
      <c r="O258" t="s">
        <v>469</v>
      </c>
      <c r="S258" s="4">
        <v>2</v>
      </c>
      <c r="T258" s="14">
        <v>100</v>
      </c>
      <c r="U258" s="22">
        <f t="shared" si="3"/>
        <v>200</v>
      </c>
      <c r="V258" t="s">
        <v>224</v>
      </c>
      <c r="W258">
        <v>0</v>
      </c>
      <c r="X258" t="s">
        <v>99</v>
      </c>
      <c r="Y258" t="s">
        <v>225</v>
      </c>
    </row>
    <row r="259" spans="1:25" x14ac:dyDescent="0.2">
      <c r="A259" t="s">
        <v>322</v>
      </c>
      <c r="B259" t="s">
        <v>323</v>
      </c>
      <c r="C259" t="s">
        <v>27</v>
      </c>
      <c r="D259" t="s">
        <v>324</v>
      </c>
      <c r="E259" t="s">
        <v>467</v>
      </c>
      <c r="F259" t="s">
        <v>468</v>
      </c>
      <c r="G259" s="1">
        <v>40935</v>
      </c>
      <c r="H259" s="1">
        <v>40877</v>
      </c>
      <c r="I259" t="s">
        <v>52</v>
      </c>
      <c r="J259" t="s">
        <v>387</v>
      </c>
      <c r="K259" t="s">
        <v>328</v>
      </c>
      <c r="L259" s="5">
        <v>3.15</v>
      </c>
      <c r="M259" s="6">
        <v>500</v>
      </c>
      <c r="N259" s="22">
        <v>1575</v>
      </c>
      <c r="O259" t="s">
        <v>469</v>
      </c>
      <c r="S259" s="4">
        <v>2</v>
      </c>
      <c r="T259" s="14">
        <v>500</v>
      </c>
      <c r="U259" s="22">
        <f t="shared" si="3"/>
        <v>1000</v>
      </c>
      <c r="V259" t="s">
        <v>224</v>
      </c>
      <c r="W259">
        <v>0</v>
      </c>
      <c r="X259" t="s">
        <v>99</v>
      </c>
      <c r="Y259" t="s">
        <v>225</v>
      </c>
    </row>
    <row r="260" spans="1:25" x14ac:dyDescent="0.2">
      <c r="A260" t="s">
        <v>322</v>
      </c>
      <c r="B260" t="s">
        <v>323</v>
      </c>
      <c r="C260" t="s">
        <v>27</v>
      </c>
      <c r="D260" t="s">
        <v>324</v>
      </c>
      <c r="E260" t="s">
        <v>470</v>
      </c>
      <c r="F260" t="s">
        <v>471</v>
      </c>
      <c r="G260" s="1">
        <v>40935</v>
      </c>
      <c r="H260" s="1">
        <v>40882</v>
      </c>
      <c r="I260" t="s">
        <v>31</v>
      </c>
      <c r="J260" t="s">
        <v>387</v>
      </c>
      <c r="K260" t="s">
        <v>328</v>
      </c>
      <c r="L260" s="5">
        <v>3.15</v>
      </c>
      <c r="M260" s="6">
        <v>100</v>
      </c>
      <c r="N260" s="22">
        <v>315</v>
      </c>
      <c r="O260" t="s">
        <v>472</v>
      </c>
      <c r="S260" s="4">
        <v>2</v>
      </c>
      <c r="T260" s="14">
        <v>100</v>
      </c>
      <c r="U260" s="22">
        <f t="shared" si="3"/>
        <v>200</v>
      </c>
      <c r="V260" t="s">
        <v>224</v>
      </c>
      <c r="W260">
        <v>0</v>
      </c>
      <c r="X260" t="s">
        <v>99</v>
      </c>
      <c r="Y260" t="s">
        <v>225</v>
      </c>
    </row>
    <row r="261" spans="1:25" x14ac:dyDescent="0.2">
      <c r="A261" t="s">
        <v>322</v>
      </c>
      <c r="B261" t="s">
        <v>323</v>
      </c>
      <c r="C261" t="s">
        <v>27</v>
      </c>
      <c r="D261" t="s">
        <v>324</v>
      </c>
      <c r="E261" t="s">
        <v>473</v>
      </c>
      <c r="F261" t="s">
        <v>474</v>
      </c>
      <c r="G261" s="1">
        <v>40935</v>
      </c>
      <c r="H261" s="1">
        <v>40882</v>
      </c>
      <c r="I261" t="s">
        <v>31</v>
      </c>
      <c r="J261" t="s">
        <v>387</v>
      </c>
      <c r="K261" t="s">
        <v>328</v>
      </c>
      <c r="L261" s="5">
        <v>3.15</v>
      </c>
      <c r="M261" s="6">
        <v>100</v>
      </c>
      <c r="N261" s="22">
        <v>315</v>
      </c>
      <c r="O261" t="s">
        <v>475</v>
      </c>
      <c r="S261" s="4">
        <v>2</v>
      </c>
      <c r="T261" s="14">
        <v>100</v>
      </c>
      <c r="U261" s="22">
        <f t="shared" si="3"/>
        <v>200</v>
      </c>
      <c r="V261" t="s">
        <v>224</v>
      </c>
      <c r="W261">
        <v>0</v>
      </c>
      <c r="X261" t="s">
        <v>99</v>
      </c>
      <c r="Y261" t="s">
        <v>225</v>
      </c>
    </row>
    <row r="262" spans="1:25" x14ac:dyDescent="0.2">
      <c r="A262" t="s">
        <v>322</v>
      </c>
      <c r="B262" t="s">
        <v>323</v>
      </c>
      <c r="C262" t="s">
        <v>27</v>
      </c>
      <c r="D262" t="s">
        <v>324</v>
      </c>
      <c r="E262" t="s">
        <v>473</v>
      </c>
      <c r="F262" t="s">
        <v>474</v>
      </c>
      <c r="G262" s="1">
        <v>40935</v>
      </c>
      <c r="H262" s="1">
        <v>40882</v>
      </c>
      <c r="I262" t="s">
        <v>52</v>
      </c>
      <c r="J262" t="s">
        <v>387</v>
      </c>
      <c r="K262" t="s">
        <v>328</v>
      </c>
      <c r="L262" s="5">
        <v>3.15</v>
      </c>
      <c r="M262" s="6">
        <v>450</v>
      </c>
      <c r="N262" s="22">
        <v>1417.5</v>
      </c>
      <c r="O262" t="s">
        <v>475</v>
      </c>
      <c r="S262" s="4">
        <v>2</v>
      </c>
      <c r="T262" s="14">
        <v>450</v>
      </c>
      <c r="U262" s="22">
        <f t="shared" si="3"/>
        <v>900</v>
      </c>
      <c r="V262" t="s">
        <v>224</v>
      </c>
      <c r="W262">
        <v>0</v>
      </c>
      <c r="X262" t="s">
        <v>99</v>
      </c>
      <c r="Y262" t="s">
        <v>225</v>
      </c>
    </row>
    <row r="263" spans="1:25" x14ac:dyDescent="0.2">
      <c r="A263" t="s">
        <v>322</v>
      </c>
      <c r="B263" t="s">
        <v>323</v>
      </c>
      <c r="C263" t="s">
        <v>27</v>
      </c>
      <c r="D263" t="s">
        <v>324</v>
      </c>
      <c r="E263" t="s">
        <v>477</v>
      </c>
      <c r="F263" t="s">
        <v>478</v>
      </c>
      <c r="G263" s="1">
        <v>40935</v>
      </c>
      <c r="H263" s="1">
        <v>40883</v>
      </c>
      <c r="I263" t="s">
        <v>31</v>
      </c>
      <c r="J263" t="s">
        <v>387</v>
      </c>
      <c r="K263" t="s">
        <v>328</v>
      </c>
      <c r="L263" s="5">
        <v>3.15</v>
      </c>
      <c r="M263" s="6">
        <v>50</v>
      </c>
      <c r="N263" s="22">
        <v>157.5</v>
      </c>
      <c r="O263" t="s">
        <v>479</v>
      </c>
      <c r="S263" s="4">
        <v>2</v>
      </c>
      <c r="T263" s="14">
        <v>50</v>
      </c>
      <c r="U263" s="22">
        <f t="shared" si="3"/>
        <v>100</v>
      </c>
      <c r="V263" t="s">
        <v>224</v>
      </c>
      <c r="W263">
        <v>0</v>
      </c>
      <c r="X263" t="s">
        <v>99</v>
      </c>
      <c r="Y263" t="s">
        <v>225</v>
      </c>
    </row>
    <row r="264" spans="1:25" x14ac:dyDescent="0.2">
      <c r="A264" t="s">
        <v>322</v>
      </c>
      <c r="B264" t="s">
        <v>323</v>
      </c>
      <c r="C264" t="s">
        <v>27</v>
      </c>
      <c r="D264" t="s">
        <v>324</v>
      </c>
      <c r="E264" t="s">
        <v>429</v>
      </c>
      <c r="F264" t="s">
        <v>430</v>
      </c>
      <c r="G264" s="1">
        <v>40935</v>
      </c>
      <c r="H264" s="1">
        <v>40854</v>
      </c>
      <c r="I264" t="s">
        <v>31</v>
      </c>
      <c r="J264" t="s">
        <v>431</v>
      </c>
      <c r="K264" t="s">
        <v>328</v>
      </c>
      <c r="L264" s="5">
        <v>3.77</v>
      </c>
      <c r="M264" s="6">
        <v>100</v>
      </c>
      <c r="N264" s="22">
        <v>377</v>
      </c>
      <c r="O264" t="s">
        <v>432</v>
      </c>
      <c r="S264" s="4">
        <v>2.5499999999999998</v>
      </c>
      <c r="T264" s="14">
        <v>100</v>
      </c>
      <c r="U264" s="22">
        <f t="shared" si="3"/>
        <v>254.99999999999997</v>
      </c>
      <c r="V264" t="s">
        <v>224</v>
      </c>
      <c r="W264">
        <v>0</v>
      </c>
      <c r="X264" t="s">
        <v>99</v>
      </c>
      <c r="Y264" t="s">
        <v>225</v>
      </c>
    </row>
    <row r="265" spans="1:25" x14ac:dyDescent="0.2">
      <c r="A265" t="s">
        <v>322</v>
      </c>
      <c r="B265" t="s">
        <v>323</v>
      </c>
      <c r="C265" t="s">
        <v>27</v>
      </c>
      <c r="D265" t="s">
        <v>324</v>
      </c>
      <c r="E265" t="s">
        <v>373</v>
      </c>
      <c r="F265" t="s">
        <v>374</v>
      </c>
      <c r="G265" s="1">
        <v>40928</v>
      </c>
      <c r="H265" s="1">
        <v>40919</v>
      </c>
      <c r="I265" t="s">
        <v>31</v>
      </c>
      <c r="J265" t="s">
        <v>375</v>
      </c>
      <c r="K265" t="s">
        <v>328</v>
      </c>
      <c r="L265" s="5">
        <v>2.4900000000000002</v>
      </c>
      <c r="M265" s="6">
        <v>100</v>
      </c>
      <c r="N265" s="22">
        <v>249</v>
      </c>
      <c r="O265" t="s">
        <v>376</v>
      </c>
      <c r="S265" s="4">
        <v>1.88</v>
      </c>
      <c r="T265" s="14">
        <v>100</v>
      </c>
      <c r="U265" s="22">
        <f t="shared" si="3"/>
        <v>188</v>
      </c>
      <c r="V265" t="s">
        <v>224</v>
      </c>
      <c r="W265">
        <v>0</v>
      </c>
      <c r="X265" t="s">
        <v>92</v>
      </c>
      <c r="Y265" t="s">
        <v>225</v>
      </c>
    </row>
    <row r="266" spans="1:25" x14ac:dyDescent="0.2">
      <c r="A266" t="s">
        <v>322</v>
      </c>
      <c r="B266" t="s">
        <v>323</v>
      </c>
      <c r="C266" t="s">
        <v>27</v>
      </c>
      <c r="D266" t="s">
        <v>324</v>
      </c>
      <c r="E266" t="s">
        <v>360</v>
      </c>
      <c r="F266" t="s">
        <v>361</v>
      </c>
      <c r="G266" s="1">
        <v>40928</v>
      </c>
      <c r="H266" s="1">
        <v>40918</v>
      </c>
      <c r="I266" t="s">
        <v>31</v>
      </c>
      <c r="J266" t="s">
        <v>362</v>
      </c>
      <c r="K266" t="s">
        <v>328</v>
      </c>
      <c r="L266" s="5">
        <v>3.07</v>
      </c>
      <c r="M266" s="6">
        <v>50</v>
      </c>
      <c r="N266" s="22">
        <v>153.5</v>
      </c>
      <c r="O266" t="s">
        <v>363</v>
      </c>
      <c r="S266" s="4">
        <v>2</v>
      </c>
      <c r="T266" s="14">
        <v>50</v>
      </c>
      <c r="U266" s="22">
        <f t="shared" si="3"/>
        <v>100</v>
      </c>
      <c r="V266" t="s">
        <v>224</v>
      </c>
      <c r="W266">
        <v>0</v>
      </c>
      <c r="X266" t="s">
        <v>92</v>
      </c>
      <c r="Y266" t="s">
        <v>225</v>
      </c>
    </row>
    <row r="267" spans="1:25" x14ac:dyDescent="0.2">
      <c r="A267" t="s">
        <v>322</v>
      </c>
      <c r="B267" t="s">
        <v>323</v>
      </c>
      <c r="C267" t="s">
        <v>27</v>
      </c>
      <c r="D267" t="s">
        <v>324</v>
      </c>
      <c r="E267" t="s">
        <v>342</v>
      </c>
      <c r="F267" t="s">
        <v>343</v>
      </c>
      <c r="G267" s="1">
        <v>40928</v>
      </c>
      <c r="H267" s="1">
        <v>40886</v>
      </c>
      <c r="I267" t="s">
        <v>31</v>
      </c>
      <c r="J267" t="s">
        <v>344</v>
      </c>
      <c r="K267" t="s">
        <v>328</v>
      </c>
      <c r="L267" s="5">
        <v>2.82</v>
      </c>
      <c r="M267" s="6">
        <v>700</v>
      </c>
      <c r="N267" s="22">
        <v>1974</v>
      </c>
      <c r="O267" t="s">
        <v>345</v>
      </c>
      <c r="S267" s="4">
        <v>1.88</v>
      </c>
      <c r="T267" s="14">
        <v>700</v>
      </c>
      <c r="U267" s="22">
        <f t="shared" si="3"/>
        <v>1316</v>
      </c>
      <c r="V267" t="s">
        <v>224</v>
      </c>
      <c r="W267">
        <v>0</v>
      </c>
      <c r="X267" t="s">
        <v>92</v>
      </c>
      <c r="Y267" t="s">
        <v>225</v>
      </c>
    </row>
    <row r="268" spans="1:25" x14ac:dyDescent="0.2">
      <c r="A268" t="s">
        <v>322</v>
      </c>
      <c r="B268" t="s">
        <v>323</v>
      </c>
      <c r="C268" t="s">
        <v>27</v>
      </c>
      <c r="D268" t="s">
        <v>324</v>
      </c>
      <c r="E268" t="s">
        <v>346</v>
      </c>
      <c r="F268" t="s">
        <v>347</v>
      </c>
      <c r="G268" s="1">
        <v>40928</v>
      </c>
      <c r="H268" s="1">
        <v>40889</v>
      </c>
      <c r="I268" t="s">
        <v>31</v>
      </c>
      <c r="J268" t="s">
        <v>344</v>
      </c>
      <c r="K268" t="s">
        <v>328</v>
      </c>
      <c r="L268" s="5">
        <v>2.82</v>
      </c>
      <c r="M268" s="6">
        <v>50</v>
      </c>
      <c r="N268" s="22">
        <v>141</v>
      </c>
      <c r="O268" t="s">
        <v>348</v>
      </c>
      <c r="S268" s="4">
        <v>1.88</v>
      </c>
      <c r="T268" s="14">
        <v>50</v>
      </c>
      <c r="U268" s="22">
        <f t="shared" si="3"/>
        <v>94</v>
      </c>
      <c r="V268" t="s">
        <v>224</v>
      </c>
      <c r="W268">
        <v>0</v>
      </c>
      <c r="X268" t="s">
        <v>92</v>
      </c>
      <c r="Y268" t="s">
        <v>225</v>
      </c>
    </row>
    <row r="269" spans="1:25" x14ac:dyDescent="0.2">
      <c r="A269" t="s">
        <v>322</v>
      </c>
      <c r="B269" t="s">
        <v>323</v>
      </c>
      <c r="C269" t="s">
        <v>27</v>
      </c>
      <c r="D269" t="s">
        <v>324</v>
      </c>
      <c r="E269" t="s">
        <v>502</v>
      </c>
      <c r="F269" t="s">
        <v>503</v>
      </c>
      <c r="G269" s="1">
        <v>40935</v>
      </c>
      <c r="H269" s="1">
        <v>40925</v>
      </c>
      <c r="I269" t="s">
        <v>31</v>
      </c>
      <c r="J269" t="s">
        <v>344</v>
      </c>
      <c r="K269" t="s">
        <v>328</v>
      </c>
      <c r="L269" s="5">
        <v>2.82</v>
      </c>
      <c r="M269" s="6">
        <v>200</v>
      </c>
      <c r="N269" s="22">
        <v>564</v>
      </c>
      <c r="O269" t="s">
        <v>504</v>
      </c>
      <c r="S269" s="4">
        <v>1.88</v>
      </c>
      <c r="T269" s="14">
        <v>200</v>
      </c>
      <c r="U269" s="22">
        <f t="shared" si="3"/>
        <v>376</v>
      </c>
      <c r="V269" t="s">
        <v>224</v>
      </c>
      <c r="W269">
        <v>0</v>
      </c>
      <c r="X269" t="s">
        <v>99</v>
      </c>
      <c r="Y269" t="s">
        <v>225</v>
      </c>
    </row>
    <row r="270" spans="1:25" x14ac:dyDescent="0.2">
      <c r="A270" t="s">
        <v>322</v>
      </c>
      <c r="B270" t="s">
        <v>323</v>
      </c>
      <c r="C270" t="s">
        <v>27</v>
      </c>
      <c r="D270" t="s">
        <v>324</v>
      </c>
      <c r="E270" t="s">
        <v>555</v>
      </c>
      <c r="F270" t="s">
        <v>556</v>
      </c>
      <c r="G270" s="1">
        <v>40914</v>
      </c>
      <c r="H270" s="1">
        <v>40886</v>
      </c>
      <c r="I270" t="s">
        <v>31</v>
      </c>
      <c r="J270" t="s">
        <v>344</v>
      </c>
      <c r="K270" t="s">
        <v>328</v>
      </c>
      <c r="L270" s="5">
        <v>2.82</v>
      </c>
      <c r="M270" s="6">
        <v>50</v>
      </c>
      <c r="N270" s="22">
        <v>141</v>
      </c>
      <c r="O270" t="s">
        <v>557</v>
      </c>
      <c r="S270" s="4">
        <v>1.88</v>
      </c>
      <c r="T270" s="14">
        <v>50</v>
      </c>
      <c r="U270" s="22">
        <f t="shared" si="3"/>
        <v>94</v>
      </c>
      <c r="V270" t="s">
        <v>224</v>
      </c>
      <c r="W270">
        <v>0</v>
      </c>
      <c r="X270" t="s">
        <v>36</v>
      </c>
      <c r="Y270" t="s">
        <v>225</v>
      </c>
    </row>
    <row r="271" spans="1:25" s="23" customFormat="1" x14ac:dyDescent="0.2">
      <c r="A271" t="s">
        <v>322</v>
      </c>
      <c r="B271" t="s">
        <v>323</v>
      </c>
      <c r="C271" t="s">
        <v>27</v>
      </c>
      <c r="D271" t="s">
        <v>324</v>
      </c>
      <c r="E271" t="s">
        <v>491</v>
      </c>
      <c r="F271" t="s">
        <v>492</v>
      </c>
      <c r="G271" s="1">
        <v>40935</v>
      </c>
      <c r="H271" s="1">
        <v>40899</v>
      </c>
      <c r="I271" t="s">
        <v>31</v>
      </c>
      <c r="J271" t="s">
        <v>493</v>
      </c>
      <c r="K271" t="s">
        <v>328</v>
      </c>
      <c r="L271" s="5">
        <v>3.06</v>
      </c>
      <c r="M271" s="6">
        <v>50</v>
      </c>
      <c r="N271" s="22">
        <v>153</v>
      </c>
      <c r="O271" t="s">
        <v>494</v>
      </c>
      <c r="P271"/>
      <c r="Q271"/>
      <c r="R271"/>
      <c r="S271" s="4">
        <v>1.88</v>
      </c>
      <c r="T271" s="14">
        <v>50</v>
      </c>
      <c r="U271" s="22">
        <f t="shared" si="3"/>
        <v>94</v>
      </c>
      <c r="V271" t="s">
        <v>224</v>
      </c>
      <c r="W271">
        <v>0</v>
      </c>
      <c r="X271" t="s">
        <v>99</v>
      </c>
      <c r="Y271" t="s">
        <v>225</v>
      </c>
    </row>
    <row r="272" spans="1:25" x14ac:dyDescent="0.2">
      <c r="A272" t="s">
        <v>322</v>
      </c>
      <c r="B272" t="s">
        <v>323</v>
      </c>
      <c r="C272" t="s">
        <v>27</v>
      </c>
      <c r="D272" t="s">
        <v>324</v>
      </c>
      <c r="E272" t="s">
        <v>508</v>
      </c>
      <c r="F272" t="s">
        <v>509</v>
      </c>
      <c r="G272" s="1">
        <v>40935</v>
      </c>
      <c r="H272" s="1">
        <v>40927</v>
      </c>
      <c r="I272" t="s">
        <v>31</v>
      </c>
      <c r="J272" t="s">
        <v>493</v>
      </c>
      <c r="K272" t="s">
        <v>328</v>
      </c>
      <c r="L272" s="5">
        <v>3.06</v>
      </c>
      <c r="M272" s="6">
        <v>50</v>
      </c>
      <c r="N272" s="22">
        <v>153</v>
      </c>
      <c r="O272" t="s">
        <v>510</v>
      </c>
      <c r="S272" s="4">
        <v>1.88</v>
      </c>
      <c r="T272" s="14">
        <v>50</v>
      </c>
      <c r="U272" s="22">
        <f t="shared" si="3"/>
        <v>94</v>
      </c>
      <c r="V272" t="s">
        <v>224</v>
      </c>
      <c r="W272">
        <v>0</v>
      </c>
      <c r="X272" t="s">
        <v>99</v>
      </c>
      <c r="Y272" t="s">
        <v>225</v>
      </c>
    </row>
    <row r="273" spans="1:25" s="23" customFormat="1" x14ac:dyDescent="0.2">
      <c r="A273" t="s">
        <v>322</v>
      </c>
      <c r="B273" t="s">
        <v>323</v>
      </c>
      <c r="C273" t="s">
        <v>27</v>
      </c>
      <c r="D273" t="s">
        <v>324</v>
      </c>
      <c r="E273" t="s">
        <v>404</v>
      </c>
      <c r="F273" t="s">
        <v>405</v>
      </c>
      <c r="G273" s="1">
        <v>40935</v>
      </c>
      <c r="H273" s="1">
        <v>40836</v>
      </c>
      <c r="I273" t="s">
        <v>31</v>
      </c>
      <c r="J273" t="s">
        <v>406</v>
      </c>
      <c r="K273" t="s">
        <v>328</v>
      </c>
      <c r="L273" s="5">
        <v>3.32</v>
      </c>
      <c r="M273" s="6">
        <v>50</v>
      </c>
      <c r="N273" s="22">
        <v>166</v>
      </c>
      <c r="O273" t="s">
        <v>407</v>
      </c>
      <c r="P273"/>
      <c r="Q273"/>
      <c r="R273"/>
      <c r="S273" s="4">
        <v>2.29</v>
      </c>
      <c r="T273" s="14">
        <v>50</v>
      </c>
      <c r="U273" s="22">
        <f t="shared" si="3"/>
        <v>114.5</v>
      </c>
      <c r="V273" t="s">
        <v>224</v>
      </c>
      <c r="W273">
        <v>0</v>
      </c>
      <c r="X273" t="s">
        <v>99</v>
      </c>
      <c r="Y273" t="s">
        <v>225</v>
      </c>
    </row>
    <row r="274" spans="1:25" x14ac:dyDescent="0.2">
      <c r="A274" t="s">
        <v>322</v>
      </c>
      <c r="B274" t="s">
        <v>323</v>
      </c>
      <c r="C274" t="s">
        <v>27</v>
      </c>
      <c r="D274" t="s">
        <v>324</v>
      </c>
      <c r="E274" t="s">
        <v>404</v>
      </c>
      <c r="F274" t="s">
        <v>405</v>
      </c>
      <c r="G274" s="1">
        <v>40935</v>
      </c>
      <c r="H274" s="1">
        <v>40836</v>
      </c>
      <c r="I274" t="s">
        <v>52</v>
      </c>
      <c r="J274" t="s">
        <v>406</v>
      </c>
      <c r="K274" t="s">
        <v>328</v>
      </c>
      <c r="L274" s="5">
        <v>3.32</v>
      </c>
      <c r="M274" s="6">
        <v>50</v>
      </c>
      <c r="N274" s="22">
        <v>166</v>
      </c>
      <c r="O274" t="s">
        <v>407</v>
      </c>
      <c r="S274" s="4">
        <v>2.29</v>
      </c>
      <c r="T274" s="14">
        <v>50</v>
      </c>
      <c r="U274" s="22">
        <f t="shared" si="3"/>
        <v>114.5</v>
      </c>
      <c r="V274" t="s">
        <v>224</v>
      </c>
      <c r="W274">
        <v>0</v>
      </c>
      <c r="X274" t="s">
        <v>99</v>
      </c>
      <c r="Y274" t="s">
        <v>225</v>
      </c>
    </row>
    <row r="275" spans="1:25" x14ac:dyDescent="0.2">
      <c r="A275" t="s">
        <v>322</v>
      </c>
      <c r="B275" t="s">
        <v>323</v>
      </c>
      <c r="C275" t="s">
        <v>27</v>
      </c>
      <c r="D275" t="s">
        <v>324</v>
      </c>
      <c r="E275" t="s">
        <v>385</v>
      </c>
      <c r="F275" t="s">
        <v>386</v>
      </c>
      <c r="G275" s="1">
        <v>40935</v>
      </c>
      <c r="H275" s="1">
        <v>40828</v>
      </c>
      <c r="I275" t="s">
        <v>61</v>
      </c>
      <c r="J275" t="s">
        <v>389</v>
      </c>
      <c r="K275" t="s">
        <v>328</v>
      </c>
      <c r="L275" s="5">
        <v>2.79</v>
      </c>
      <c r="M275" s="6">
        <v>350</v>
      </c>
      <c r="N275" s="22">
        <v>976.5</v>
      </c>
      <c r="O275" t="s">
        <v>388</v>
      </c>
      <c r="S275" s="4">
        <v>1.97</v>
      </c>
      <c r="T275" s="14">
        <v>350</v>
      </c>
      <c r="U275" s="22">
        <f t="shared" si="3"/>
        <v>689.5</v>
      </c>
      <c r="V275" t="s">
        <v>224</v>
      </c>
      <c r="W275">
        <v>0</v>
      </c>
      <c r="X275" t="s">
        <v>99</v>
      </c>
      <c r="Y275" t="s">
        <v>225</v>
      </c>
    </row>
    <row r="276" spans="1:25" x14ac:dyDescent="0.2">
      <c r="A276" t="s">
        <v>322</v>
      </c>
      <c r="B276" t="s">
        <v>323</v>
      </c>
      <c r="C276" t="s">
        <v>27</v>
      </c>
      <c r="D276" t="s">
        <v>324</v>
      </c>
      <c r="E276" t="s">
        <v>390</v>
      </c>
      <c r="F276" t="s">
        <v>391</v>
      </c>
      <c r="G276" s="1">
        <v>40935</v>
      </c>
      <c r="H276" s="1">
        <v>40828</v>
      </c>
      <c r="I276" t="s">
        <v>31</v>
      </c>
      <c r="J276" t="s">
        <v>389</v>
      </c>
      <c r="K276" t="s">
        <v>328</v>
      </c>
      <c r="L276" s="5">
        <v>2.79</v>
      </c>
      <c r="M276" s="6">
        <v>450</v>
      </c>
      <c r="N276" s="22">
        <v>1255.5</v>
      </c>
      <c r="O276" t="s">
        <v>392</v>
      </c>
      <c r="S276" s="4">
        <v>1.97</v>
      </c>
      <c r="T276" s="14">
        <v>450</v>
      </c>
      <c r="U276" s="22">
        <f t="shared" si="3"/>
        <v>886.5</v>
      </c>
      <c r="V276" t="s">
        <v>224</v>
      </c>
      <c r="W276">
        <v>0</v>
      </c>
      <c r="X276" t="s">
        <v>99</v>
      </c>
      <c r="Y276" t="s">
        <v>225</v>
      </c>
    </row>
    <row r="277" spans="1:25" x14ac:dyDescent="0.2">
      <c r="A277" t="s">
        <v>322</v>
      </c>
      <c r="B277" t="s">
        <v>323</v>
      </c>
      <c r="C277" t="s">
        <v>27</v>
      </c>
      <c r="D277" t="s">
        <v>324</v>
      </c>
      <c r="E277" t="s">
        <v>422</v>
      </c>
      <c r="F277" t="s">
        <v>423</v>
      </c>
      <c r="G277" s="1">
        <v>40935</v>
      </c>
      <c r="H277" s="1">
        <v>40854</v>
      </c>
      <c r="I277" t="s">
        <v>31</v>
      </c>
      <c r="J277" t="s">
        <v>389</v>
      </c>
      <c r="K277" t="s">
        <v>328</v>
      </c>
      <c r="L277" s="5">
        <v>2.79</v>
      </c>
      <c r="M277" s="6">
        <v>50</v>
      </c>
      <c r="N277" s="22">
        <v>139.5</v>
      </c>
      <c r="O277" t="s">
        <v>424</v>
      </c>
      <c r="S277" s="4">
        <v>1.97</v>
      </c>
      <c r="T277" s="14">
        <v>50</v>
      </c>
      <c r="U277" s="22">
        <f t="shared" si="3"/>
        <v>98.5</v>
      </c>
      <c r="V277" t="s">
        <v>224</v>
      </c>
      <c r="W277">
        <v>0</v>
      </c>
      <c r="X277" t="s">
        <v>99</v>
      </c>
      <c r="Y277" t="s">
        <v>225</v>
      </c>
    </row>
    <row r="278" spans="1:25" x14ac:dyDescent="0.2">
      <c r="A278" t="s">
        <v>322</v>
      </c>
      <c r="B278" t="s">
        <v>323</v>
      </c>
      <c r="C278" t="s">
        <v>27</v>
      </c>
      <c r="D278" t="s">
        <v>324</v>
      </c>
      <c r="E278" t="s">
        <v>591</v>
      </c>
      <c r="F278" t="s">
        <v>386</v>
      </c>
      <c r="G278" s="1">
        <v>40921</v>
      </c>
      <c r="H278" s="1">
        <v>40828</v>
      </c>
      <c r="I278" t="s">
        <v>31</v>
      </c>
      <c r="J278" t="s">
        <v>389</v>
      </c>
      <c r="K278" t="s">
        <v>328</v>
      </c>
      <c r="L278" s="5">
        <v>2.79</v>
      </c>
      <c r="M278" s="6">
        <v>150</v>
      </c>
      <c r="N278" s="22">
        <v>418.5</v>
      </c>
      <c r="O278" t="s">
        <v>388</v>
      </c>
      <c r="S278" s="4">
        <v>1.97</v>
      </c>
      <c r="T278" s="14">
        <v>150</v>
      </c>
      <c r="U278" s="22">
        <f t="shared" si="3"/>
        <v>295.5</v>
      </c>
      <c r="V278" t="s">
        <v>224</v>
      </c>
      <c r="W278">
        <v>0</v>
      </c>
      <c r="X278" t="s">
        <v>83</v>
      </c>
      <c r="Y278" t="s">
        <v>225</v>
      </c>
    </row>
    <row r="279" spans="1:25" x14ac:dyDescent="0.2">
      <c r="A279" t="s">
        <v>322</v>
      </c>
      <c r="B279" t="s">
        <v>323</v>
      </c>
      <c r="C279" t="s">
        <v>27</v>
      </c>
      <c r="D279" t="s">
        <v>324</v>
      </c>
      <c r="E279" t="s">
        <v>425</v>
      </c>
      <c r="F279" t="s">
        <v>426</v>
      </c>
      <c r="G279" s="1">
        <v>40935</v>
      </c>
      <c r="H279" s="1">
        <v>40854</v>
      </c>
      <c r="I279" t="s">
        <v>31</v>
      </c>
      <c r="J279" t="s">
        <v>427</v>
      </c>
      <c r="K279" t="s">
        <v>328</v>
      </c>
      <c r="L279" s="5">
        <v>3.37</v>
      </c>
      <c r="M279" s="6">
        <v>250</v>
      </c>
      <c r="N279" s="22">
        <v>842.5</v>
      </c>
      <c r="O279" t="s">
        <v>428</v>
      </c>
      <c r="S279" s="4">
        <v>1.88</v>
      </c>
      <c r="T279" s="14">
        <v>250</v>
      </c>
      <c r="U279" s="22">
        <f t="shared" si="3"/>
        <v>470</v>
      </c>
      <c r="V279" t="s">
        <v>224</v>
      </c>
      <c r="W279">
        <v>0</v>
      </c>
      <c r="X279" t="s">
        <v>99</v>
      </c>
      <c r="Y279" t="s">
        <v>225</v>
      </c>
    </row>
    <row r="280" spans="1:25" x14ac:dyDescent="0.2">
      <c r="A280" t="s">
        <v>322</v>
      </c>
      <c r="B280" t="s">
        <v>323</v>
      </c>
      <c r="C280" t="s">
        <v>27</v>
      </c>
      <c r="D280" t="s">
        <v>324</v>
      </c>
      <c r="E280" t="s">
        <v>473</v>
      </c>
      <c r="F280" t="s">
        <v>474</v>
      </c>
      <c r="G280" s="1">
        <v>40935</v>
      </c>
      <c r="H280" s="1">
        <v>40882</v>
      </c>
      <c r="I280" t="s">
        <v>61</v>
      </c>
      <c r="J280" t="s">
        <v>476</v>
      </c>
      <c r="K280" t="s">
        <v>328</v>
      </c>
      <c r="L280" s="5">
        <v>2.78</v>
      </c>
      <c r="M280" s="6">
        <v>150</v>
      </c>
      <c r="N280" s="22">
        <v>417</v>
      </c>
      <c r="O280" t="s">
        <v>475</v>
      </c>
      <c r="S280" s="4">
        <v>1.77</v>
      </c>
      <c r="T280" s="14">
        <v>150</v>
      </c>
      <c r="U280" s="22">
        <f t="shared" si="3"/>
        <v>265.5</v>
      </c>
      <c r="V280" t="s">
        <v>224</v>
      </c>
      <c r="W280">
        <v>0</v>
      </c>
      <c r="X280" t="s">
        <v>99</v>
      </c>
      <c r="Y280" t="s">
        <v>225</v>
      </c>
    </row>
    <row r="281" spans="1:25" x14ac:dyDescent="0.2">
      <c r="A281" t="s">
        <v>322</v>
      </c>
      <c r="B281" t="s">
        <v>323</v>
      </c>
      <c r="C281" t="s">
        <v>27</v>
      </c>
      <c r="D281" t="s">
        <v>324</v>
      </c>
      <c r="E281" t="s">
        <v>543</v>
      </c>
      <c r="F281" t="s">
        <v>544</v>
      </c>
      <c r="G281" s="1">
        <v>40914</v>
      </c>
      <c r="H281" s="1">
        <v>40871</v>
      </c>
      <c r="I281" t="s">
        <v>31</v>
      </c>
      <c r="J281" t="s">
        <v>476</v>
      </c>
      <c r="K281" t="s">
        <v>328</v>
      </c>
      <c r="L281" s="5">
        <v>2.78</v>
      </c>
      <c r="M281" s="6">
        <v>200</v>
      </c>
      <c r="N281" s="22">
        <v>556</v>
      </c>
      <c r="O281" t="s">
        <v>545</v>
      </c>
      <c r="S281" s="4">
        <v>1.77</v>
      </c>
      <c r="T281" s="14">
        <v>200</v>
      </c>
      <c r="U281" s="22">
        <f t="shared" si="3"/>
        <v>354</v>
      </c>
      <c r="V281" t="s">
        <v>224</v>
      </c>
      <c r="W281">
        <v>0</v>
      </c>
      <c r="X281" t="s">
        <v>36</v>
      </c>
      <c r="Y281" t="s">
        <v>225</v>
      </c>
    </row>
    <row r="282" spans="1:25" x14ac:dyDescent="0.2">
      <c r="A282" t="s">
        <v>322</v>
      </c>
      <c r="B282" t="s">
        <v>323</v>
      </c>
      <c r="C282" t="s">
        <v>27</v>
      </c>
      <c r="D282" t="s">
        <v>324</v>
      </c>
      <c r="E282" t="s">
        <v>397</v>
      </c>
      <c r="F282" t="s">
        <v>398</v>
      </c>
      <c r="G282" s="1">
        <v>40935</v>
      </c>
      <c r="H282" s="1">
        <v>40833</v>
      </c>
      <c r="I282" t="s">
        <v>61</v>
      </c>
      <c r="J282" t="s">
        <v>400</v>
      </c>
      <c r="K282" t="s">
        <v>328</v>
      </c>
      <c r="L282" s="5">
        <v>3.52</v>
      </c>
      <c r="M282" s="6">
        <v>500</v>
      </c>
      <c r="N282" s="22">
        <v>1760</v>
      </c>
      <c r="O282" t="s">
        <v>399</v>
      </c>
      <c r="S282" s="4">
        <v>2.06</v>
      </c>
      <c r="T282" s="14">
        <v>500</v>
      </c>
      <c r="U282" s="22">
        <f t="shared" si="3"/>
        <v>1030</v>
      </c>
      <c r="V282" t="s">
        <v>224</v>
      </c>
      <c r="W282">
        <v>0</v>
      </c>
      <c r="X282" t="s">
        <v>99</v>
      </c>
      <c r="Y282" t="s">
        <v>225</v>
      </c>
    </row>
    <row r="283" spans="1:25" x14ac:dyDescent="0.2">
      <c r="A283" t="s">
        <v>322</v>
      </c>
      <c r="B283" t="s">
        <v>323</v>
      </c>
      <c r="C283" t="s">
        <v>27</v>
      </c>
      <c r="D283" t="s">
        <v>324</v>
      </c>
      <c r="E283" t="s">
        <v>487</v>
      </c>
      <c r="F283" t="s">
        <v>488</v>
      </c>
      <c r="G283" s="1">
        <v>40935</v>
      </c>
      <c r="H283" s="1">
        <v>40892</v>
      </c>
      <c r="I283" t="s">
        <v>31</v>
      </c>
      <c r="J283" t="s">
        <v>489</v>
      </c>
      <c r="K283" t="s">
        <v>328</v>
      </c>
      <c r="L283" s="5">
        <v>3.52</v>
      </c>
      <c r="M283" s="6">
        <v>100</v>
      </c>
      <c r="N283" s="22">
        <v>352</v>
      </c>
      <c r="O283" t="s">
        <v>490</v>
      </c>
      <c r="S283" s="4">
        <v>2</v>
      </c>
      <c r="T283" s="14">
        <v>100</v>
      </c>
      <c r="U283" s="22">
        <f t="shared" si="3"/>
        <v>200</v>
      </c>
      <c r="V283" t="s">
        <v>224</v>
      </c>
      <c r="W283">
        <v>0</v>
      </c>
      <c r="X283" t="s">
        <v>99</v>
      </c>
      <c r="Y283" t="s">
        <v>225</v>
      </c>
    </row>
    <row r="284" spans="1:25" x14ac:dyDescent="0.2">
      <c r="A284" t="s">
        <v>322</v>
      </c>
      <c r="B284" t="s">
        <v>323</v>
      </c>
      <c r="C284" t="s">
        <v>27</v>
      </c>
      <c r="D284" t="s">
        <v>324</v>
      </c>
      <c r="E284" t="s">
        <v>338</v>
      </c>
      <c r="F284" t="s">
        <v>339</v>
      </c>
      <c r="G284" s="1">
        <v>40928</v>
      </c>
      <c r="H284" s="1">
        <v>40883</v>
      </c>
      <c r="I284" t="s">
        <v>31</v>
      </c>
      <c r="J284" t="s">
        <v>340</v>
      </c>
      <c r="K284" t="s">
        <v>328</v>
      </c>
      <c r="L284" s="5">
        <v>2.95</v>
      </c>
      <c r="M284" s="6">
        <v>750</v>
      </c>
      <c r="N284" s="22">
        <v>2212.5</v>
      </c>
      <c r="O284" t="s">
        <v>341</v>
      </c>
      <c r="S284" s="4">
        <v>1.88</v>
      </c>
      <c r="T284" s="14">
        <v>750</v>
      </c>
      <c r="U284" s="22">
        <f t="shared" si="3"/>
        <v>1410</v>
      </c>
      <c r="V284" t="s">
        <v>224</v>
      </c>
      <c r="W284">
        <v>0</v>
      </c>
      <c r="X284" t="s">
        <v>92</v>
      </c>
      <c r="Y284" t="s">
        <v>225</v>
      </c>
    </row>
    <row r="285" spans="1:25" x14ac:dyDescent="0.2">
      <c r="A285" t="s">
        <v>322</v>
      </c>
      <c r="B285" t="s">
        <v>323</v>
      </c>
      <c r="C285" t="s">
        <v>27</v>
      </c>
      <c r="D285" t="s">
        <v>324</v>
      </c>
      <c r="E285" t="s">
        <v>495</v>
      </c>
      <c r="F285" t="s">
        <v>496</v>
      </c>
      <c r="G285" s="1">
        <v>40935</v>
      </c>
      <c r="H285" s="1">
        <v>40912</v>
      </c>
      <c r="I285" t="s">
        <v>31</v>
      </c>
      <c r="J285" t="s">
        <v>340</v>
      </c>
      <c r="K285" t="s">
        <v>328</v>
      </c>
      <c r="L285" s="5">
        <v>2.95</v>
      </c>
      <c r="M285" s="6">
        <v>500</v>
      </c>
      <c r="N285" s="22">
        <v>1475</v>
      </c>
      <c r="O285" t="s">
        <v>497</v>
      </c>
      <c r="S285" s="4">
        <v>1.88</v>
      </c>
      <c r="T285" s="14">
        <v>500</v>
      </c>
      <c r="U285" s="22">
        <f t="shared" si="3"/>
        <v>940</v>
      </c>
      <c r="V285" t="s">
        <v>224</v>
      </c>
      <c r="W285">
        <v>0</v>
      </c>
      <c r="X285" t="s">
        <v>99</v>
      </c>
      <c r="Y285" t="s">
        <v>225</v>
      </c>
    </row>
    <row r="286" spans="1:25" s="23" customFormat="1" x14ac:dyDescent="0.2">
      <c r="A286" t="s">
        <v>322</v>
      </c>
      <c r="B286" t="s">
        <v>323</v>
      </c>
      <c r="C286" t="s">
        <v>27</v>
      </c>
      <c r="D286" t="s">
        <v>324</v>
      </c>
      <c r="E286" t="s">
        <v>334</v>
      </c>
      <c r="F286" t="s">
        <v>335</v>
      </c>
      <c r="G286" s="1">
        <v>40928</v>
      </c>
      <c r="H286" s="1">
        <v>40876</v>
      </c>
      <c r="I286" t="s">
        <v>31</v>
      </c>
      <c r="J286" t="s">
        <v>336</v>
      </c>
      <c r="K286" t="s">
        <v>328</v>
      </c>
      <c r="L286" s="5">
        <v>3.52</v>
      </c>
      <c r="M286" s="6">
        <v>100</v>
      </c>
      <c r="N286" s="22">
        <v>352</v>
      </c>
      <c r="O286" t="s">
        <v>337</v>
      </c>
      <c r="P286"/>
      <c r="Q286"/>
      <c r="R286"/>
      <c r="S286" s="4">
        <v>2</v>
      </c>
      <c r="T286" s="14">
        <v>100</v>
      </c>
      <c r="U286" s="22">
        <f t="shared" si="3"/>
        <v>200</v>
      </c>
      <c r="V286" t="s">
        <v>224</v>
      </c>
      <c r="W286">
        <v>0</v>
      </c>
      <c r="X286" t="s">
        <v>92</v>
      </c>
      <c r="Y286" t="s">
        <v>225</v>
      </c>
    </row>
    <row r="287" spans="1:25" x14ac:dyDescent="0.2">
      <c r="A287" t="s">
        <v>322</v>
      </c>
      <c r="B287" t="s">
        <v>323</v>
      </c>
      <c r="C287" t="s">
        <v>27</v>
      </c>
      <c r="D287" t="s">
        <v>324</v>
      </c>
      <c r="E287" t="s">
        <v>592</v>
      </c>
      <c r="F287" t="s">
        <v>335</v>
      </c>
      <c r="G287" s="1">
        <v>40921</v>
      </c>
      <c r="H287" s="1">
        <v>40876</v>
      </c>
      <c r="I287" t="s">
        <v>31</v>
      </c>
      <c r="J287" t="s">
        <v>336</v>
      </c>
      <c r="K287" t="s">
        <v>328</v>
      </c>
      <c r="L287" s="5">
        <v>3.52</v>
      </c>
      <c r="M287" s="6">
        <v>100</v>
      </c>
      <c r="N287" s="22">
        <v>352</v>
      </c>
      <c r="O287" t="s">
        <v>337</v>
      </c>
      <c r="S287" s="4">
        <v>2</v>
      </c>
      <c r="T287" s="14">
        <v>100</v>
      </c>
      <c r="U287" s="22">
        <f t="shared" ref="U287:U318" si="4">T287*S287</f>
        <v>200</v>
      </c>
      <c r="V287" t="s">
        <v>224</v>
      </c>
      <c r="W287">
        <v>0</v>
      </c>
      <c r="X287" t="s">
        <v>83</v>
      </c>
      <c r="Y287" t="s">
        <v>225</v>
      </c>
    </row>
    <row r="288" spans="1:25" x14ac:dyDescent="0.2">
      <c r="A288" t="s">
        <v>322</v>
      </c>
      <c r="B288" t="s">
        <v>323</v>
      </c>
      <c r="C288" t="s">
        <v>27</v>
      </c>
      <c r="D288" t="s">
        <v>324</v>
      </c>
      <c r="E288" t="s">
        <v>460</v>
      </c>
      <c r="F288" t="s">
        <v>461</v>
      </c>
      <c r="G288" s="1">
        <v>40935</v>
      </c>
      <c r="H288" s="1">
        <v>40869</v>
      </c>
      <c r="I288" t="s">
        <v>31</v>
      </c>
      <c r="J288" t="s">
        <v>462</v>
      </c>
      <c r="K288" t="s">
        <v>328</v>
      </c>
      <c r="L288" s="5">
        <v>3.37</v>
      </c>
      <c r="M288" s="6">
        <v>400</v>
      </c>
      <c r="N288" s="22">
        <v>1348</v>
      </c>
      <c r="O288" t="s">
        <v>463</v>
      </c>
      <c r="S288" s="4">
        <v>1.77</v>
      </c>
      <c r="T288" s="14">
        <v>400</v>
      </c>
      <c r="U288" s="22">
        <f t="shared" si="4"/>
        <v>708</v>
      </c>
      <c r="V288" t="s">
        <v>224</v>
      </c>
      <c r="W288">
        <v>0</v>
      </c>
      <c r="X288" t="s">
        <v>99</v>
      </c>
      <c r="Y288" t="s">
        <v>225</v>
      </c>
    </row>
    <row r="289" spans="1:25" x14ac:dyDescent="0.2">
      <c r="A289" t="s">
        <v>322</v>
      </c>
      <c r="B289" t="s">
        <v>323</v>
      </c>
      <c r="C289" t="s">
        <v>27</v>
      </c>
      <c r="D289" t="s">
        <v>324</v>
      </c>
      <c r="E289" t="s">
        <v>460</v>
      </c>
      <c r="F289" t="s">
        <v>461</v>
      </c>
      <c r="G289" s="1">
        <v>40935</v>
      </c>
      <c r="H289" s="1">
        <v>40869</v>
      </c>
      <c r="I289" t="s">
        <v>52</v>
      </c>
      <c r="J289" t="s">
        <v>462</v>
      </c>
      <c r="K289" t="s">
        <v>328</v>
      </c>
      <c r="L289" s="5">
        <v>3.37</v>
      </c>
      <c r="M289" s="6">
        <v>200</v>
      </c>
      <c r="N289" s="22">
        <v>674</v>
      </c>
      <c r="O289" t="s">
        <v>463</v>
      </c>
      <c r="S289" s="4">
        <v>1.77</v>
      </c>
      <c r="T289" s="14">
        <v>200</v>
      </c>
      <c r="U289" s="22">
        <f t="shared" si="4"/>
        <v>354</v>
      </c>
      <c r="V289" t="s">
        <v>224</v>
      </c>
      <c r="W289">
        <v>0</v>
      </c>
      <c r="X289" t="s">
        <v>99</v>
      </c>
      <c r="Y289" t="s">
        <v>225</v>
      </c>
    </row>
    <row r="290" spans="1:25" x14ac:dyDescent="0.2">
      <c r="A290" t="s">
        <v>322</v>
      </c>
      <c r="B290" t="s">
        <v>323</v>
      </c>
      <c r="C290" t="s">
        <v>27</v>
      </c>
      <c r="D290" t="s">
        <v>324</v>
      </c>
      <c r="E290" t="s">
        <v>460</v>
      </c>
      <c r="F290" t="s">
        <v>461</v>
      </c>
      <c r="G290" s="1">
        <v>40935</v>
      </c>
      <c r="H290" s="1">
        <v>40869</v>
      </c>
      <c r="I290" t="s">
        <v>61</v>
      </c>
      <c r="J290" t="s">
        <v>462</v>
      </c>
      <c r="K290" t="s">
        <v>328</v>
      </c>
      <c r="L290" s="5">
        <v>3.37</v>
      </c>
      <c r="M290" s="6">
        <v>200</v>
      </c>
      <c r="N290" s="22">
        <v>674</v>
      </c>
      <c r="O290" t="s">
        <v>463</v>
      </c>
      <c r="S290" s="4">
        <v>1.77</v>
      </c>
      <c r="T290" s="14">
        <v>200</v>
      </c>
      <c r="U290" s="22">
        <f t="shared" si="4"/>
        <v>354</v>
      </c>
      <c r="V290" t="s">
        <v>224</v>
      </c>
      <c r="W290">
        <v>0</v>
      </c>
      <c r="X290" t="s">
        <v>99</v>
      </c>
      <c r="Y290" t="s">
        <v>225</v>
      </c>
    </row>
    <row r="291" spans="1:25" x14ac:dyDescent="0.2">
      <c r="A291" t="s">
        <v>322</v>
      </c>
      <c r="B291" t="s">
        <v>323</v>
      </c>
      <c r="C291" t="s">
        <v>27</v>
      </c>
      <c r="D291" t="s">
        <v>324</v>
      </c>
      <c r="E291" t="s">
        <v>534</v>
      </c>
      <c r="F291" t="s">
        <v>535</v>
      </c>
      <c r="G291" s="1">
        <v>40914</v>
      </c>
      <c r="H291" s="1">
        <v>40856</v>
      </c>
      <c r="I291" t="s">
        <v>31</v>
      </c>
      <c r="J291" t="s">
        <v>462</v>
      </c>
      <c r="K291" t="s">
        <v>328</v>
      </c>
      <c r="L291" s="5">
        <v>3.37</v>
      </c>
      <c r="M291" s="6">
        <v>200</v>
      </c>
      <c r="N291" s="22">
        <v>674</v>
      </c>
      <c r="O291" t="s">
        <v>536</v>
      </c>
      <c r="S291" s="4">
        <v>1.77</v>
      </c>
      <c r="T291" s="14">
        <v>200</v>
      </c>
      <c r="U291" s="22">
        <f t="shared" si="4"/>
        <v>354</v>
      </c>
      <c r="V291" t="s">
        <v>224</v>
      </c>
      <c r="W291">
        <v>0</v>
      </c>
      <c r="X291" t="s">
        <v>36</v>
      </c>
      <c r="Y291" t="s">
        <v>225</v>
      </c>
    </row>
    <row r="292" spans="1:25" s="23" customFormat="1" x14ac:dyDescent="0.2">
      <c r="A292" t="s">
        <v>322</v>
      </c>
      <c r="B292" t="s">
        <v>323</v>
      </c>
      <c r="C292" t="s">
        <v>27</v>
      </c>
      <c r="D292" t="s">
        <v>324</v>
      </c>
      <c r="E292" t="s">
        <v>537</v>
      </c>
      <c r="F292" t="s">
        <v>538</v>
      </c>
      <c r="G292" s="1">
        <v>40914</v>
      </c>
      <c r="H292" s="1">
        <v>40857</v>
      </c>
      <c r="I292" t="s">
        <v>31</v>
      </c>
      <c r="J292" t="s">
        <v>462</v>
      </c>
      <c r="K292" t="s">
        <v>328</v>
      </c>
      <c r="L292" s="5">
        <v>3.37</v>
      </c>
      <c r="M292" s="6">
        <v>100</v>
      </c>
      <c r="N292" s="22">
        <v>337</v>
      </c>
      <c r="O292" t="s">
        <v>539</v>
      </c>
      <c r="P292"/>
      <c r="Q292"/>
      <c r="R292"/>
      <c r="S292" s="4">
        <v>1.77</v>
      </c>
      <c r="T292" s="14">
        <v>100</v>
      </c>
      <c r="U292" s="22">
        <f t="shared" si="4"/>
        <v>177</v>
      </c>
      <c r="V292" t="s">
        <v>224</v>
      </c>
      <c r="W292">
        <v>0</v>
      </c>
      <c r="X292" t="s">
        <v>36</v>
      </c>
      <c r="Y292" t="s">
        <v>225</v>
      </c>
    </row>
    <row r="293" spans="1:25" x14ac:dyDescent="0.2">
      <c r="A293" t="s">
        <v>322</v>
      </c>
      <c r="B293" t="s">
        <v>323</v>
      </c>
      <c r="C293" t="s">
        <v>27</v>
      </c>
      <c r="D293" t="s">
        <v>324</v>
      </c>
      <c r="E293" t="s">
        <v>540</v>
      </c>
      <c r="F293" t="s">
        <v>541</v>
      </c>
      <c r="G293" s="1">
        <v>40914</v>
      </c>
      <c r="H293" s="1">
        <v>40863</v>
      </c>
      <c r="I293" t="s">
        <v>31</v>
      </c>
      <c r="J293" t="s">
        <v>462</v>
      </c>
      <c r="K293" t="s">
        <v>328</v>
      </c>
      <c r="L293" s="5">
        <v>3.37</v>
      </c>
      <c r="M293" s="6">
        <v>200</v>
      </c>
      <c r="N293" s="22">
        <v>674</v>
      </c>
      <c r="O293" t="s">
        <v>542</v>
      </c>
      <c r="S293" s="4">
        <v>1.77</v>
      </c>
      <c r="T293" s="14">
        <v>200</v>
      </c>
      <c r="U293" s="22">
        <f t="shared" si="4"/>
        <v>354</v>
      </c>
      <c r="V293" t="s">
        <v>224</v>
      </c>
      <c r="W293">
        <v>0</v>
      </c>
      <c r="X293" t="s">
        <v>36</v>
      </c>
      <c r="Y293" t="s">
        <v>225</v>
      </c>
    </row>
    <row r="294" spans="1:25" x14ac:dyDescent="0.2">
      <c r="A294" t="s">
        <v>322</v>
      </c>
      <c r="B294" t="s">
        <v>323</v>
      </c>
      <c r="C294" t="s">
        <v>27</v>
      </c>
      <c r="D294" t="s">
        <v>324</v>
      </c>
      <c r="E294" t="s">
        <v>364</v>
      </c>
      <c r="F294" t="s">
        <v>365</v>
      </c>
      <c r="G294" s="1">
        <v>40928</v>
      </c>
      <c r="H294" s="1">
        <v>40918</v>
      </c>
      <c r="I294" t="s">
        <v>31</v>
      </c>
      <c r="J294" t="s">
        <v>366</v>
      </c>
      <c r="K294" t="s">
        <v>328</v>
      </c>
      <c r="L294" s="5">
        <v>2.59</v>
      </c>
      <c r="M294" s="6">
        <v>250</v>
      </c>
      <c r="N294" s="22">
        <v>647.5</v>
      </c>
      <c r="O294" t="s">
        <v>367</v>
      </c>
      <c r="S294" s="4">
        <v>1.92</v>
      </c>
      <c r="T294" s="14">
        <v>250</v>
      </c>
      <c r="U294" s="22">
        <f t="shared" si="4"/>
        <v>480</v>
      </c>
      <c r="V294" t="s">
        <v>224</v>
      </c>
      <c r="W294">
        <v>0</v>
      </c>
      <c r="X294" t="s">
        <v>92</v>
      </c>
      <c r="Y294" t="s">
        <v>225</v>
      </c>
    </row>
    <row r="295" spans="1:25" x14ac:dyDescent="0.2">
      <c r="A295" t="s">
        <v>322</v>
      </c>
      <c r="B295" t="s">
        <v>323</v>
      </c>
      <c r="C295" t="s">
        <v>27</v>
      </c>
      <c r="D295" t="s">
        <v>324</v>
      </c>
      <c r="E295" t="s">
        <v>498</v>
      </c>
      <c r="F295" t="s">
        <v>499</v>
      </c>
      <c r="G295" s="1">
        <v>40935</v>
      </c>
      <c r="H295" s="1">
        <v>40919</v>
      </c>
      <c r="I295" t="s">
        <v>31</v>
      </c>
      <c r="J295" t="s">
        <v>366</v>
      </c>
      <c r="K295" t="s">
        <v>328</v>
      </c>
      <c r="L295" s="5">
        <v>2.59</v>
      </c>
      <c r="M295" s="6">
        <v>100</v>
      </c>
      <c r="N295" s="22">
        <v>259</v>
      </c>
      <c r="O295" t="s">
        <v>500</v>
      </c>
      <c r="S295" s="4">
        <v>1.92</v>
      </c>
      <c r="T295" s="14">
        <v>100</v>
      </c>
      <c r="U295" s="22">
        <f t="shared" si="4"/>
        <v>192</v>
      </c>
      <c r="V295" t="s">
        <v>224</v>
      </c>
      <c r="W295">
        <v>0</v>
      </c>
      <c r="X295" t="s">
        <v>99</v>
      </c>
      <c r="Y295" t="s">
        <v>225</v>
      </c>
    </row>
    <row r="296" spans="1:25" x14ac:dyDescent="0.2">
      <c r="A296" t="s">
        <v>322</v>
      </c>
      <c r="B296" t="s">
        <v>323</v>
      </c>
      <c r="C296" t="s">
        <v>27</v>
      </c>
      <c r="D296" t="s">
        <v>324</v>
      </c>
      <c r="E296" t="s">
        <v>501</v>
      </c>
      <c r="F296" t="s">
        <v>378</v>
      </c>
      <c r="G296" s="1">
        <v>40935</v>
      </c>
      <c r="H296" s="1">
        <v>40920</v>
      </c>
      <c r="I296" t="s">
        <v>31</v>
      </c>
      <c r="J296" t="s">
        <v>366</v>
      </c>
      <c r="K296" t="s">
        <v>328</v>
      </c>
      <c r="L296" s="5">
        <v>2.59</v>
      </c>
      <c r="M296" s="6">
        <v>150</v>
      </c>
      <c r="N296" s="22">
        <v>388.5</v>
      </c>
      <c r="O296" t="s">
        <v>379</v>
      </c>
      <c r="S296" s="4">
        <v>1.92</v>
      </c>
      <c r="T296" s="14">
        <v>150</v>
      </c>
      <c r="U296" s="22">
        <f t="shared" si="4"/>
        <v>288</v>
      </c>
      <c r="V296" t="s">
        <v>224</v>
      </c>
      <c r="W296">
        <v>0</v>
      </c>
      <c r="X296" t="s">
        <v>99</v>
      </c>
      <c r="Y296" t="s">
        <v>225</v>
      </c>
    </row>
    <row r="297" spans="1:25" x14ac:dyDescent="0.2">
      <c r="A297" t="s">
        <v>322</v>
      </c>
      <c r="B297" t="s">
        <v>323</v>
      </c>
      <c r="C297" t="s">
        <v>27</v>
      </c>
      <c r="D297" t="s">
        <v>324</v>
      </c>
      <c r="E297" t="s">
        <v>550</v>
      </c>
      <c r="F297" t="s">
        <v>474</v>
      </c>
      <c r="G297" s="1">
        <v>40914</v>
      </c>
      <c r="H297" s="1">
        <v>40882</v>
      </c>
      <c r="I297" t="s">
        <v>31</v>
      </c>
      <c r="J297" t="s">
        <v>366</v>
      </c>
      <c r="K297" t="s">
        <v>328</v>
      </c>
      <c r="L297" s="5">
        <v>2.59</v>
      </c>
      <c r="M297" s="6">
        <v>50</v>
      </c>
      <c r="N297" s="22">
        <v>129.5</v>
      </c>
      <c r="O297" t="s">
        <v>475</v>
      </c>
      <c r="S297" s="4">
        <v>1.92</v>
      </c>
      <c r="T297" s="14">
        <v>50</v>
      </c>
      <c r="U297" s="22">
        <f t="shared" si="4"/>
        <v>96</v>
      </c>
      <c r="V297" t="s">
        <v>224</v>
      </c>
      <c r="W297">
        <v>0</v>
      </c>
      <c r="X297" t="s">
        <v>36</v>
      </c>
      <c r="Y297" t="s">
        <v>225</v>
      </c>
    </row>
    <row r="298" spans="1:25" x14ac:dyDescent="0.2">
      <c r="A298" t="s">
        <v>322</v>
      </c>
      <c r="B298" t="s">
        <v>323</v>
      </c>
      <c r="C298" t="s">
        <v>27</v>
      </c>
      <c r="D298" t="s">
        <v>324</v>
      </c>
      <c r="E298" t="s">
        <v>558</v>
      </c>
      <c r="F298" t="s">
        <v>559</v>
      </c>
      <c r="G298" s="1">
        <v>40914</v>
      </c>
      <c r="H298" s="1">
        <v>40889</v>
      </c>
      <c r="I298" t="s">
        <v>31</v>
      </c>
      <c r="J298" t="s">
        <v>366</v>
      </c>
      <c r="K298" t="s">
        <v>328</v>
      </c>
      <c r="L298" s="5">
        <v>2.59</v>
      </c>
      <c r="M298" s="6">
        <v>50</v>
      </c>
      <c r="N298" s="22">
        <v>129.5</v>
      </c>
      <c r="O298" t="s">
        <v>560</v>
      </c>
      <c r="S298" s="4">
        <v>1.92</v>
      </c>
      <c r="T298" s="14">
        <v>50</v>
      </c>
      <c r="U298" s="22">
        <f t="shared" si="4"/>
        <v>96</v>
      </c>
      <c r="V298" t="s">
        <v>224</v>
      </c>
      <c r="W298">
        <v>0</v>
      </c>
      <c r="X298" t="s">
        <v>36</v>
      </c>
      <c r="Y298" t="s">
        <v>225</v>
      </c>
    </row>
    <row r="299" spans="1:25" x14ac:dyDescent="0.2">
      <c r="A299" t="s">
        <v>322</v>
      </c>
      <c r="B299" t="s">
        <v>323</v>
      </c>
      <c r="C299" t="s">
        <v>27</v>
      </c>
      <c r="D299" t="s">
        <v>324</v>
      </c>
      <c r="E299" t="s">
        <v>571</v>
      </c>
      <c r="F299" t="s">
        <v>572</v>
      </c>
      <c r="G299" s="1">
        <v>40914</v>
      </c>
      <c r="H299" s="1">
        <v>40893</v>
      </c>
      <c r="I299" t="s">
        <v>31</v>
      </c>
      <c r="J299" t="s">
        <v>366</v>
      </c>
      <c r="K299" t="s">
        <v>328</v>
      </c>
      <c r="L299" s="5">
        <v>2.59</v>
      </c>
      <c r="M299" s="6">
        <v>50</v>
      </c>
      <c r="N299" s="22">
        <v>129.5</v>
      </c>
      <c r="O299" t="s">
        <v>573</v>
      </c>
      <c r="S299" s="4">
        <v>1.92</v>
      </c>
      <c r="T299" s="14">
        <v>50</v>
      </c>
      <c r="U299" s="22">
        <f t="shared" si="4"/>
        <v>96</v>
      </c>
      <c r="V299" t="s">
        <v>224</v>
      </c>
      <c r="W299">
        <v>0</v>
      </c>
      <c r="X299" t="s">
        <v>36</v>
      </c>
      <c r="Y299" t="s">
        <v>225</v>
      </c>
    </row>
    <row r="300" spans="1:25" x14ac:dyDescent="0.2">
      <c r="A300" t="s">
        <v>322</v>
      </c>
      <c r="B300" t="s">
        <v>323</v>
      </c>
      <c r="C300" t="s">
        <v>27</v>
      </c>
      <c r="D300" t="s">
        <v>324</v>
      </c>
      <c r="E300" t="s">
        <v>580</v>
      </c>
      <c r="F300" t="s">
        <v>581</v>
      </c>
      <c r="G300" s="1">
        <v>40914</v>
      </c>
      <c r="H300" s="1">
        <v>40910</v>
      </c>
      <c r="I300" t="s">
        <v>31</v>
      </c>
      <c r="J300" t="s">
        <v>366</v>
      </c>
      <c r="K300" t="s">
        <v>328</v>
      </c>
      <c r="L300" s="5">
        <v>2.59</v>
      </c>
      <c r="M300" s="6">
        <v>200</v>
      </c>
      <c r="N300" s="22">
        <v>518</v>
      </c>
      <c r="O300" t="s">
        <v>582</v>
      </c>
      <c r="S300" s="4">
        <v>1.92</v>
      </c>
      <c r="T300" s="14">
        <v>200</v>
      </c>
      <c r="U300" s="22">
        <f t="shared" si="4"/>
        <v>384</v>
      </c>
      <c r="V300" t="s">
        <v>224</v>
      </c>
      <c r="W300">
        <v>0</v>
      </c>
      <c r="X300" t="s">
        <v>36</v>
      </c>
      <c r="Y300" t="s">
        <v>225</v>
      </c>
    </row>
    <row r="301" spans="1:25" s="7" customFormat="1" x14ac:dyDescent="0.2">
      <c r="A301" t="s">
        <v>322</v>
      </c>
      <c r="B301" t="s">
        <v>323</v>
      </c>
      <c r="C301" t="s">
        <v>27</v>
      </c>
      <c r="D301" t="s">
        <v>324</v>
      </c>
      <c r="E301" t="s">
        <v>580</v>
      </c>
      <c r="F301" t="s">
        <v>581</v>
      </c>
      <c r="G301" s="1">
        <v>40914</v>
      </c>
      <c r="H301" s="1">
        <v>40910</v>
      </c>
      <c r="I301" t="s">
        <v>52</v>
      </c>
      <c r="J301" t="s">
        <v>366</v>
      </c>
      <c r="K301" t="s">
        <v>328</v>
      </c>
      <c r="L301" s="5">
        <v>2.59</v>
      </c>
      <c r="M301" s="6">
        <v>50</v>
      </c>
      <c r="N301" s="22">
        <v>129.5</v>
      </c>
      <c r="O301" t="s">
        <v>582</v>
      </c>
      <c r="P301"/>
      <c r="Q301"/>
      <c r="R301"/>
      <c r="S301" s="4">
        <v>1.92</v>
      </c>
      <c r="T301" s="14">
        <v>50</v>
      </c>
      <c r="U301" s="22">
        <f t="shared" si="4"/>
        <v>96</v>
      </c>
      <c r="V301" t="s">
        <v>224</v>
      </c>
      <c r="W301">
        <v>0</v>
      </c>
      <c r="X301" t="s">
        <v>36</v>
      </c>
      <c r="Y301" t="s">
        <v>225</v>
      </c>
    </row>
    <row r="302" spans="1:25" x14ac:dyDescent="0.2">
      <c r="A302" t="s">
        <v>322</v>
      </c>
      <c r="B302" t="s">
        <v>323</v>
      </c>
      <c r="C302" t="s">
        <v>27</v>
      </c>
      <c r="D302" t="s">
        <v>324</v>
      </c>
      <c r="E302" t="s">
        <v>600</v>
      </c>
      <c r="F302" t="s">
        <v>601</v>
      </c>
      <c r="G302" s="1">
        <v>40921</v>
      </c>
      <c r="H302" s="1">
        <v>40914</v>
      </c>
      <c r="I302" t="s">
        <v>31</v>
      </c>
      <c r="J302" t="s">
        <v>366</v>
      </c>
      <c r="K302" t="s">
        <v>328</v>
      </c>
      <c r="L302" s="5">
        <v>2.59</v>
      </c>
      <c r="M302" s="6">
        <v>50</v>
      </c>
      <c r="N302" s="22">
        <v>129.5</v>
      </c>
      <c r="O302" t="s">
        <v>602</v>
      </c>
      <c r="S302" s="4">
        <v>1.92</v>
      </c>
      <c r="T302" s="14">
        <v>50</v>
      </c>
      <c r="U302" s="22">
        <f t="shared" si="4"/>
        <v>96</v>
      </c>
      <c r="V302" t="s">
        <v>224</v>
      </c>
      <c r="W302">
        <v>0</v>
      </c>
      <c r="X302" t="s">
        <v>83</v>
      </c>
      <c r="Y302" t="s">
        <v>225</v>
      </c>
    </row>
    <row r="303" spans="1:25" x14ac:dyDescent="0.2">
      <c r="A303" t="s">
        <v>322</v>
      </c>
      <c r="B303" t="s">
        <v>323</v>
      </c>
      <c r="C303" t="s">
        <v>27</v>
      </c>
      <c r="D303" t="s">
        <v>324</v>
      </c>
      <c r="E303" t="s">
        <v>412</v>
      </c>
      <c r="F303" t="s">
        <v>413</v>
      </c>
      <c r="G303" s="1">
        <v>40935</v>
      </c>
      <c r="H303" s="1">
        <v>40842</v>
      </c>
      <c r="I303" t="s">
        <v>31</v>
      </c>
      <c r="J303" t="s">
        <v>414</v>
      </c>
      <c r="K303" t="s">
        <v>328</v>
      </c>
      <c r="L303" s="5">
        <v>3.37</v>
      </c>
      <c r="M303" s="6">
        <v>50</v>
      </c>
      <c r="N303" s="22">
        <v>168.5</v>
      </c>
      <c r="O303" t="s">
        <v>415</v>
      </c>
      <c r="S303" s="4">
        <v>1.94</v>
      </c>
      <c r="T303" s="14">
        <v>50</v>
      </c>
      <c r="U303" s="22">
        <f t="shared" si="4"/>
        <v>97</v>
      </c>
      <c r="V303" t="s">
        <v>224</v>
      </c>
      <c r="W303">
        <v>0</v>
      </c>
      <c r="X303" t="s">
        <v>99</v>
      </c>
      <c r="Y303" t="s">
        <v>225</v>
      </c>
    </row>
    <row r="304" spans="1:25" x14ac:dyDescent="0.2">
      <c r="A304" t="s">
        <v>322</v>
      </c>
      <c r="B304" t="s">
        <v>323</v>
      </c>
      <c r="C304" t="s">
        <v>27</v>
      </c>
      <c r="D304" t="s">
        <v>324</v>
      </c>
      <c r="E304" t="s">
        <v>546</v>
      </c>
      <c r="F304" t="s">
        <v>547</v>
      </c>
      <c r="G304" s="1">
        <v>40914</v>
      </c>
      <c r="H304" s="1">
        <v>40872</v>
      </c>
      <c r="I304" t="s">
        <v>31</v>
      </c>
      <c r="J304" t="s">
        <v>548</v>
      </c>
      <c r="K304" t="s">
        <v>328</v>
      </c>
      <c r="L304" s="5">
        <v>3.72</v>
      </c>
      <c r="M304" s="6">
        <v>50</v>
      </c>
      <c r="N304" s="22">
        <v>186</v>
      </c>
      <c r="O304" t="s">
        <v>549</v>
      </c>
      <c r="S304" s="4">
        <v>1.9</v>
      </c>
      <c r="T304" s="14">
        <v>50</v>
      </c>
      <c r="U304" s="22">
        <f t="shared" si="4"/>
        <v>95</v>
      </c>
      <c r="V304" t="s">
        <v>224</v>
      </c>
      <c r="W304">
        <v>0</v>
      </c>
      <c r="X304" t="s">
        <v>36</v>
      </c>
      <c r="Y304" t="s">
        <v>225</v>
      </c>
    </row>
    <row r="305" spans="1:25" x14ac:dyDescent="0.2">
      <c r="A305" t="s">
        <v>322</v>
      </c>
      <c r="B305" t="s">
        <v>323</v>
      </c>
      <c r="C305" t="s">
        <v>27</v>
      </c>
      <c r="D305" t="s">
        <v>324</v>
      </c>
      <c r="E305" t="s">
        <v>346</v>
      </c>
      <c r="F305" t="s">
        <v>347</v>
      </c>
      <c r="G305" s="1">
        <v>40928</v>
      </c>
      <c r="H305" s="1">
        <v>40889</v>
      </c>
      <c r="I305" t="s">
        <v>52</v>
      </c>
      <c r="J305" t="s">
        <v>349</v>
      </c>
      <c r="K305" t="s">
        <v>328</v>
      </c>
      <c r="L305" s="5">
        <v>3.38</v>
      </c>
      <c r="M305" s="6">
        <v>100</v>
      </c>
      <c r="N305" s="22">
        <v>338</v>
      </c>
      <c r="O305" t="s">
        <v>348</v>
      </c>
      <c r="S305" s="4">
        <v>2</v>
      </c>
      <c r="T305" s="14">
        <v>100</v>
      </c>
      <c r="U305" s="22">
        <f t="shared" si="4"/>
        <v>200</v>
      </c>
      <c r="V305" t="s">
        <v>224</v>
      </c>
      <c r="W305">
        <v>0</v>
      </c>
      <c r="X305" t="s">
        <v>92</v>
      </c>
      <c r="Y305" t="s">
        <v>225</v>
      </c>
    </row>
    <row r="306" spans="1:25" x14ac:dyDescent="0.2">
      <c r="A306" t="s">
        <v>322</v>
      </c>
      <c r="B306" t="s">
        <v>323</v>
      </c>
      <c r="C306" t="s">
        <v>27</v>
      </c>
      <c r="D306" t="s">
        <v>324</v>
      </c>
      <c r="E306" t="s">
        <v>495</v>
      </c>
      <c r="F306" t="s">
        <v>496</v>
      </c>
      <c r="G306" s="1">
        <v>40935</v>
      </c>
      <c r="H306" s="1">
        <v>40912</v>
      </c>
      <c r="I306" t="s">
        <v>52</v>
      </c>
      <c r="J306" t="s">
        <v>349</v>
      </c>
      <c r="K306" t="s">
        <v>328</v>
      </c>
      <c r="L306" s="5">
        <v>3.38</v>
      </c>
      <c r="M306" s="6">
        <v>50</v>
      </c>
      <c r="N306" s="22">
        <v>169</v>
      </c>
      <c r="O306" t="s">
        <v>497</v>
      </c>
      <c r="S306" s="4">
        <v>2</v>
      </c>
      <c r="T306" s="14">
        <v>50</v>
      </c>
      <c r="U306" s="22">
        <f t="shared" si="4"/>
        <v>100</v>
      </c>
      <c r="V306" t="s">
        <v>224</v>
      </c>
      <c r="W306">
        <v>0</v>
      </c>
      <c r="X306" t="s">
        <v>99</v>
      </c>
      <c r="Y306" t="s">
        <v>225</v>
      </c>
    </row>
    <row r="307" spans="1:25" s="23" customFormat="1" x14ac:dyDescent="0.2">
      <c r="A307" t="s">
        <v>322</v>
      </c>
      <c r="B307" t="s">
        <v>323</v>
      </c>
      <c r="C307" t="s">
        <v>27</v>
      </c>
      <c r="D307" t="s">
        <v>324</v>
      </c>
      <c r="E307" t="s">
        <v>551</v>
      </c>
      <c r="F307" t="s">
        <v>481</v>
      </c>
      <c r="G307" s="1">
        <v>40914</v>
      </c>
      <c r="H307" s="1">
        <v>40886</v>
      </c>
      <c r="I307" t="s">
        <v>31</v>
      </c>
      <c r="J307" t="s">
        <v>349</v>
      </c>
      <c r="K307" t="s">
        <v>328</v>
      </c>
      <c r="L307" s="5">
        <v>3.38</v>
      </c>
      <c r="M307" s="6">
        <v>100</v>
      </c>
      <c r="N307" s="22">
        <v>338</v>
      </c>
      <c r="O307" t="s">
        <v>483</v>
      </c>
      <c r="P307"/>
      <c r="Q307"/>
      <c r="R307"/>
      <c r="S307" s="4">
        <v>2</v>
      </c>
      <c r="T307" s="14">
        <v>100</v>
      </c>
      <c r="U307" s="22">
        <f t="shared" si="4"/>
        <v>200</v>
      </c>
      <c r="V307" t="s">
        <v>224</v>
      </c>
      <c r="W307">
        <v>0</v>
      </c>
      <c r="X307" t="s">
        <v>36</v>
      </c>
      <c r="Y307" t="s">
        <v>225</v>
      </c>
    </row>
    <row r="308" spans="1:25" x14ac:dyDescent="0.2">
      <c r="A308" t="s">
        <v>322</v>
      </c>
      <c r="B308" t="s">
        <v>323</v>
      </c>
      <c r="C308" t="s">
        <v>27</v>
      </c>
      <c r="D308" t="s">
        <v>324</v>
      </c>
      <c r="E308" t="s">
        <v>408</v>
      </c>
      <c r="F308" t="s">
        <v>409</v>
      </c>
      <c r="G308" s="1">
        <v>40935</v>
      </c>
      <c r="H308" s="1">
        <v>40837</v>
      </c>
      <c r="I308" t="s">
        <v>31</v>
      </c>
      <c r="J308" t="s">
        <v>410</v>
      </c>
      <c r="K308" t="s">
        <v>328</v>
      </c>
      <c r="L308" s="5">
        <v>3.38</v>
      </c>
      <c r="M308" s="6">
        <v>200</v>
      </c>
      <c r="N308" s="22">
        <v>676</v>
      </c>
      <c r="O308" t="s">
        <v>411</v>
      </c>
      <c r="S308" s="4">
        <v>2.06</v>
      </c>
      <c r="T308" s="14">
        <v>200</v>
      </c>
      <c r="U308" s="22">
        <f t="shared" si="4"/>
        <v>412</v>
      </c>
      <c r="V308" t="s">
        <v>224</v>
      </c>
      <c r="W308">
        <v>0</v>
      </c>
      <c r="X308" t="s">
        <v>99</v>
      </c>
      <c r="Y308" t="s">
        <v>225</v>
      </c>
    </row>
    <row r="309" spans="1:25" x14ac:dyDescent="0.2">
      <c r="A309" t="s">
        <v>322</v>
      </c>
      <c r="B309" t="s">
        <v>323</v>
      </c>
      <c r="C309" t="s">
        <v>27</v>
      </c>
      <c r="D309" t="s">
        <v>324</v>
      </c>
      <c r="E309" t="s">
        <v>416</v>
      </c>
      <c r="F309" t="s">
        <v>417</v>
      </c>
      <c r="G309" s="1">
        <v>40935</v>
      </c>
      <c r="H309" s="1">
        <v>40849</v>
      </c>
      <c r="I309" t="s">
        <v>31</v>
      </c>
      <c r="J309" t="s">
        <v>410</v>
      </c>
      <c r="K309" t="s">
        <v>328</v>
      </c>
      <c r="L309" s="5">
        <v>3.38</v>
      </c>
      <c r="M309" s="6">
        <v>50</v>
      </c>
      <c r="N309" s="22">
        <v>169</v>
      </c>
      <c r="O309" t="s">
        <v>418</v>
      </c>
      <c r="S309" s="4">
        <v>2.06</v>
      </c>
      <c r="T309" s="14">
        <v>50</v>
      </c>
      <c r="U309" s="22">
        <f t="shared" si="4"/>
        <v>103</v>
      </c>
      <c r="V309" t="s">
        <v>224</v>
      </c>
      <c r="W309">
        <v>0</v>
      </c>
      <c r="X309" t="s">
        <v>99</v>
      </c>
      <c r="Y309" t="s">
        <v>225</v>
      </c>
    </row>
    <row r="310" spans="1:25" x14ac:dyDescent="0.2">
      <c r="A310" t="s">
        <v>322</v>
      </c>
      <c r="B310" t="s">
        <v>323</v>
      </c>
      <c r="C310" t="s">
        <v>27</v>
      </c>
      <c r="D310" t="s">
        <v>324</v>
      </c>
      <c r="E310" t="s">
        <v>442</v>
      </c>
      <c r="F310" t="s">
        <v>443</v>
      </c>
      <c r="G310" s="1">
        <v>40935</v>
      </c>
      <c r="H310" s="1">
        <v>40862</v>
      </c>
      <c r="I310" t="s">
        <v>31</v>
      </c>
      <c r="J310" t="s">
        <v>410</v>
      </c>
      <c r="K310" t="s">
        <v>328</v>
      </c>
      <c r="L310" s="5">
        <v>3.38</v>
      </c>
      <c r="M310" s="6">
        <v>50</v>
      </c>
      <c r="N310" s="22">
        <v>169</v>
      </c>
      <c r="O310" t="s">
        <v>444</v>
      </c>
      <c r="S310" s="4">
        <v>2.06</v>
      </c>
      <c r="T310" s="14">
        <v>50</v>
      </c>
      <c r="U310" s="22">
        <f t="shared" si="4"/>
        <v>103</v>
      </c>
      <c r="V310" t="s">
        <v>224</v>
      </c>
      <c r="W310">
        <v>0</v>
      </c>
      <c r="X310" t="s">
        <v>99</v>
      </c>
      <c r="Y310" t="s">
        <v>225</v>
      </c>
    </row>
    <row r="311" spans="1:25" x14ac:dyDescent="0.2">
      <c r="A311" t="s">
        <v>322</v>
      </c>
      <c r="B311" t="s">
        <v>323</v>
      </c>
      <c r="C311" t="s">
        <v>27</v>
      </c>
      <c r="D311" t="s">
        <v>324</v>
      </c>
      <c r="E311" t="s">
        <v>364</v>
      </c>
      <c r="F311" t="s">
        <v>365</v>
      </c>
      <c r="G311" s="1">
        <v>40928</v>
      </c>
      <c r="H311" s="1">
        <v>40918</v>
      </c>
      <c r="I311" t="s">
        <v>52</v>
      </c>
      <c r="J311" t="s">
        <v>368</v>
      </c>
      <c r="K311" t="s">
        <v>328</v>
      </c>
      <c r="L311" s="5">
        <v>2.52</v>
      </c>
      <c r="M311" s="6">
        <v>50</v>
      </c>
      <c r="N311" s="22">
        <v>126</v>
      </c>
      <c r="O311" t="s">
        <v>367</v>
      </c>
      <c r="S311" s="4">
        <v>1.8</v>
      </c>
      <c r="T311" s="14">
        <v>50</v>
      </c>
      <c r="U311" s="22">
        <f t="shared" si="4"/>
        <v>90</v>
      </c>
      <c r="V311" t="s">
        <v>224</v>
      </c>
      <c r="W311">
        <v>0</v>
      </c>
      <c r="X311" t="s">
        <v>92</v>
      </c>
      <c r="Y311" t="s">
        <v>225</v>
      </c>
    </row>
    <row r="312" spans="1:25" x14ac:dyDescent="0.2">
      <c r="A312" t="s">
        <v>322</v>
      </c>
      <c r="B312" t="s">
        <v>323</v>
      </c>
      <c r="C312" t="s">
        <v>27</v>
      </c>
      <c r="D312" t="s">
        <v>324</v>
      </c>
      <c r="E312" t="s">
        <v>505</v>
      </c>
      <c r="F312" t="s">
        <v>506</v>
      </c>
      <c r="G312" s="1">
        <v>40935</v>
      </c>
      <c r="H312" s="1">
        <v>40925</v>
      </c>
      <c r="I312" t="s">
        <v>71</v>
      </c>
      <c r="J312" t="s">
        <v>368</v>
      </c>
      <c r="K312" t="s">
        <v>328</v>
      </c>
      <c r="L312" s="5">
        <v>2.52</v>
      </c>
      <c r="M312" s="6">
        <v>50</v>
      </c>
      <c r="N312" s="22">
        <v>126</v>
      </c>
      <c r="O312" t="s">
        <v>507</v>
      </c>
      <c r="S312" s="4">
        <v>1.8</v>
      </c>
      <c r="T312" s="14">
        <v>50</v>
      </c>
      <c r="U312" s="22">
        <f t="shared" si="4"/>
        <v>90</v>
      </c>
      <c r="V312" t="s">
        <v>224</v>
      </c>
      <c r="W312">
        <v>0</v>
      </c>
      <c r="X312" t="s">
        <v>99</v>
      </c>
      <c r="Y312" t="s">
        <v>225</v>
      </c>
    </row>
    <row r="313" spans="1:25" x14ac:dyDescent="0.2">
      <c r="A313" t="s">
        <v>322</v>
      </c>
      <c r="B313" t="s">
        <v>323</v>
      </c>
      <c r="C313" t="s">
        <v>27</v>
      </c>
      <c r="D313" t="s">
        <v>324</v>
      </c>
      <c r="E313" t="s">
        <v>593</v>
      </c>
      <c r="F313" t="s">
        <v>347</v>
      </c>
      <c r="G313" s="1">
        <v>40921</v>
      </c>
      <c r="H313" s="1">
        <v>40889</v>
      </c>
      <c r="I313" t="s">
        <v>31</v>
      </c>
      <c r="J313" t="s">
        <v>368</v>
      </c>
      <c r="K313" t="s">
        <v>328</v>
      </c>
      <c r="L313" s="5">
        <v>2.52</v>
      </c>
      <c r="M313" s="6">
        <v>1200</v>
      </c>
      <c r="N313" s="22">
        <v>3024</v>
      </c>
      <c r="O313" t="s">
        <v>348</v>
      </c>
      <c r="S313" s="4">
        <v>1.8</v>
      </c>
      <c r="T313" s="14">
        <v>1200</v>
      </c>
      <c r="U313" s="22">
        <f t="shared" si="4"/>
        <v>2160</v>
      </c>
      <c r="V313" t="s">
        <v>224</v>
      </c>
      <c r="W313">
        <v>0</v>
      </c>
      <c r="X313" t="s">
        <v>83</v>
      </c>
      <c r="Y313" t="s">
        <v>225</v>
      </c>
    </row>
    <row r="314" spans="1:25" x14ac:dyDescent="0.2">
      <c r="A314" t="s">
        <v>322</v>
      </c>
      <c r="B314" t="s">
        <v>323</v>
      </c>
      <c r="C314" t="s">
        <v>27</v>
      </c>
      <c r="D314" t="s">
        <v>324</v>
      </c>
      <c r="E314" t="s">
        <v>593</v>
      </c>
      <c r="F314" t="s">
        <v>347</v>
      </c>
      <c r="G314" s="1">
        <v>40921</v>
      </c>
      <c r="H314" s="1">
        <v>40889</v>
      </c>
      <c r="I314" t="s">
        <v>52</v>
      </c>
      <c r="J314" t="s">
        <v>368</v>
      </c>
      <c r="K314" t="s">
        <v>328</v>
      </c>
      <c r="L314" s="5">
        <v>2.52</v>
      </c>
      <c r="M314" s="6">
        <v>50</v>
      </c>
      <c r="N314" s="22">
        <v>126</v>
      </c>
      <c r="O314" t="s">
        <v>348</v>
      </c>
      <c r="S314" s="4">
        <v>1.8</v>
      </c>
      <c r="T314" s="14">
        <v>50</v>
      </c>
      <c r="U314" s="22">
        <f t="shared" si="4"/>
        <v>90</v>
      </c>
      <c r="V314" t="s">
        <v>224</v>
      </c>
      <c r="W314">
        <v>0</v>
      </c>
      <c r="X314" t="s">
        <v>83</v>
      </c>
      <c r="Y314" t="s">
        <v>225</v>
      </c>
    </row>
    <row r="315" spans="1:25" x14ac:dyDescent="0.2">
      <c r="A315" t="s">
        <v>322</v>
      </c>
      <c r="B315" t="s">
        <v>323</v>
      </c>
      <c r="C315" t="s">
        <v>27</v>
      </c>
      <c r="D315" t="s">
        <v>324</v>
      </c>
      <c r="E315" t="s">
        <v>594</v>
      </c>
      <c r="F315" t="s">
        <v>595</v>
      </c>
      <c r="G315" s="1">
        <v>40921</v>
      </c>
      <c r="H315" s="1">
        <v>40891</v>
      </c>
      <c r="I315" t="s">
        <v>31</v>
      </c>
      <c r="J315" t="s">
        <v>368</v>
      </c>
      <c r="K315" t="s">
        <v>328</v>
      </c>
      <c r="L315" s="5">
        <v>2.52</v>
      </c>
      <c r="M315" s="6">
        <v>50</v>
      </c>
      <c r="N315" s="22">
        <v>126</v>
      </c>
      <c r="O315" t="s">
        <v>596</v>
      </c>
      <c r="S315" s="4">
        <v>1.8</v>
      </c>
      <c r="T315" s="14">
        <v>50</v>
      </c>
      <c r="U315" s="22">
        <f t="shared" si="4"/>
        <v>90</v>
      </c>
      <c r="V315" t="s">
        <v>224</v>
      </c>
      <c r="W315">
        <v>0</v>
      </c>
      <c r="X315" t="s">
        <v>83</v>
      </c>
      <c r="Y315" t="s">
        <v>225</v>
      </c>
    </row>
    <row r="316" spans="1:25" x14ac:dyDescent="0.2">
      <c r="A316" t="s">
        <v>322</v>
      </c>
      <c r="B316" t="s">
        <v>323</v>
      </c>
      <c r="C316" t="s">
        <v>27</v>
      </c>
      <c r="D316" t="s">
        <v>324</v>
      </c>
      <c r="E316" t="s">
        <v>597</v>
      </c>
      <c r="F316" t="s">
        <v>572</v>
      </c>
      <c r="G316" s="1">
        <v>40921</v>
      </c>
      <c r="H316" s="1">
        <v>40893</v>
      </c>
      <c r="I316" t="s">
        <v>31</v>
      </c>
      <c r="J316" t="s">
        <v>368</v>
      </c>
      <c r="K316" t="s">
        <v>328</v>
      </c>
      <c r="L316" s="5">
        <v>2.52</v>
      </c>
      <c r="M316" s="6">
        <v>50</v>
      </c>
      <c r="N316" s="22">
        <v>126</v>
      </c>
      <c r="O316" t="s">
        <v>573</v>
      </c>
      <c r="S316" s="4">
        <v>1.8</v>
      </c>
      <c r="T316" s="14">
        <v>50</v>
      </c>
      <c r="U316" s="22">
        <f t="shared" si="4"/>
        <v>90</v>
      </c>
      <c r="V316" t="s">
        <v>224</v>
      </c>
      <c r="W316">
        <v>0</v>
      </c>
      <c r="X316" t="s">
        <v>83</v>
      </c>
      <c r="Y316" t="s">
        <v>225</v>
      </c>
    </row>
    <row r="317" spans="1:25" x14ac:dyDescent="0.2">
      <c r="A317" t="s">
        <v>322</v>
      </c>
      <c r="B317" t="s">
        <v>323</v>
      </c>
      <c r="C317" t="s">
        <v>27</v>
      </c>
      <c r="D317" t="s">
        <v>324</v>
      </c>
      <c r="E317" t="s">
        <v>450</v>
      </c>
      <c r="F317" t="s">
        <v>451</v>
      </c>
      <c r="G317" s="1">
        <v>40935</v>
      </c>
      <c r="H317" s="1">
        <v>40864</v>
      </c>
      <c r="I317" t="s">
        <v>31</v>
      </c>
      <c r="J317" t="s">
        <v>452</v>
      </c>
      <c r="K317" t="s">
        <v>328</v>
      </c>
      <c r="L317" s="5">
        <v>3.72</v>
      </c>
      <c r="M317" s="6">
        <v>50</v>
      </c>
      <c r="N317" s="22">
        <v>186</v>
      </c>
      <c r="O317" t="s">
        <v>453</v>
      </c>
      <c r="S317" s="4">
        <v>2.0299999999999998</v>
      </c>
      <c r="T317" s="14">
        <v>50</v>
      </c>
      <c r="U317" s="22">
        <f t="shared" si="4"/>
        <v>101.49999999999999</v>
      </c>
      <c r="V317" t="s">
        <v>224</v>
      </c>
      <c r="W317">
        <v>0</v>
      </c>
      <c r="X317" t="s">
        <v>99</v>
      </c>
      <c r="Y317" t="s">
        <v>225</v>
      </c>
    </row>
    <row r="318" spans="1:25" x14ac:dyDescent="0.2">
      <c r="A318" t="s">
        <v>322</v>
      </c>
      <c r="B318" t="s">
        <v>323</v>
      </c>
      <c r="C318" t="s">
        <v>27</v>
      </c>
      <c r="D318" t="s">
        <v>324</v>
      </c>
      <c r="E318" t="s">
        <v>480</v>
      </c>
      <c r="F318" t="s">
        <v>481</v>
      </c>
      <c r="G318" s="1">
        <v>40935</v>
      </c>
      <c r="H318" s="1">
        <v>40886</v>
      </c>
      <c r="I318" t="s">
        <v>31</v>
      </c>
      <c r="J318" t="s">
        <v>482</v>
      </c>
      <c r="K318" t="s">
        <v>328</v>
      </c>
      <c r="L318" s="5">
        <v>3.37</v>
      </c>
      <c r="M318" s="6">
        <v>100</v>
      </c>
      <c r="N318" s="22">
        <v>337</v>
      </c>
      <c r="O318" t="s">
        <v>483</v>
      </c>
      <c r="S318" s="4">
        <v>1.94</v>
      </c>
      <c r="T318" s="14">
        <v>100</v>
      </c>
      <c r="U318" s="22">
        <f t="shared" si="4"/>
        <v>194</v>
      </c>
      <c r="V318" t="s">
        <v>224</v>
      </c>
      <c r="W318">
        <v>0</v>
      </c>
      <c r="X318" t="s">
        <v>99</v>
      </c>
      <c r="Y318" t="s">
        <v>225</v>
      </c>
    </row>
    <row r="319" spans="1:25" x14ac:dyDescent="0.2">
      <c r="A319" t="s">
        <v>322</v>
      </c>
      <c r="B319" t="s">
        <v>323</v>
      </c>
      <c r="C319" t="s">
        <v>27</v>
      </c>
      <c r="D319" t="s">
        <v>324</v>
      </c>
      <c r="E319" t="s">
        <v>551</v>
      </c>
      <c r="F319" t="s">
        <v>481</v>
      </c>
      <c r="G319" s="1">
        <v>40914</v>
      </c>
      <c r="H319" s="1">
        <v>40886</v>
      </c>
      <c r="I319" t="s">
        <v>52</v>
      </c>
      <c r="J319" t="s">
        <v>482</v>
      </c>
      <c r="K319" t="s">
        <v>328</v>
      </c>
      <c r="L319" s="5">
        <v>3.37</v>
      </c>
      <c r="M319" s="6">
        <v>100</v>
      </c>
      <c r="N319" s="22">
        <v>337</v>
      </c>
      <c r="O319" t="s">
        <v>483</v>
      </c>
      <c r="S319" s="4">
        <v>1.94</v>
      </c>
      <c r="T319" s="14">
        <v>100</v>
      </c>
      <c r="U319" s="22">
        <f t="shared" ref="U319:U343" si="5">T319*S319</f>
        <v>194</v>
      </c>
      <c r="V319" t="s">
        <v>224</v>
      </c>
      <c r="W319">
        <v>0</v>
      </c>
      <c r="X319" t="s">
        <v>36</v>
      </c>
      <c r="Y319" t="s">
        <v>225</v>
      </c>
    </row>
    <row r="320" spans="1:25" x14ac:dyDescent="0.2">
      <c r="A320" t="s">
        <v>322</v>
      </c>
      <c r="B320" t="s">
        <v>323</v>
      </c>
      <c r="C320" t="s">
        <v>27</v>
      </c>
      <c r="D320" t="s">
        <v>324</v>
      </c>
      <c r="E320" t="s">
        <v>377</v>
      </c>
      <c r="F320" t="s">
        <v>378</v>
      </c>
      <c r="G320" s="1">
        <v>40928</v>
      </c>
      <c r="H320" s="1">
        <v>40920</v>
      </c>
      <c r="I320" t="s">
        <v>61</v>
      </c>
      <c r="J320" t="s">
        <v>380</v>
      </c>
      <c r="K320" t="s">
        <v>328</v>
      </c>
      <c r="L320" s="5">
        <v>2.7</v>
      </c>
      <c r="M320" s="6">
        <v>100</v>
      </c>
      <c r="N320" s="22">
        <v>270</v>
      </c>
      <c r="O320" t="s">
        <v>379</v>
      </c>
      <c r="S320" s="4">
        <v>2.86</v>
      </c>
      <c r="T320" s="14">
        <v>100</v>
      </c>
      <c r="U320" s="22">
        <f t="shared" si="5"/>
        <v>286</v>
      </c>
      <c r="V320" t="s">
        <v>224</v>
      </c>
      <c r="W320">
        <v>0</v>
      </c>
      <c r="X320" t="s">
        <v>92</v>
      </c>
      <c r="Y320" t="s">
        <v>225</v>
      </c>
    </row>
    <row r="321" spans="1:25" x14ac:dyDescent="0.2">
      <c r="A321" t="s">
        <v>322</v>
      </c>
      <c r="B321" t="s">
        <v>323</v>
      </c>
      <c r="C321" t="s">
        <v>27</v>
      </c>
      <c r="D321" t="s">
        <v>324</v>
      </c>
      <c r="E321" t="s">
        <v>521</v>
      </c>
      <c r="F321" t="s">
        <v>522</v>
      </c>
      <c r="G321" s="1">
        <v>40935</v>
      </c>
      <c r="H321" s="1">
        <v>40927</v>
      </c>
      <c r="I321" t="s">
        <v>52</v>
      </c>
      <c r="J321" t="s">
        <v>380</v>
      </c>
      <c r="K321" t="s">
        <v>328</v>
      </c>
      <c r="L321" s="5">
        <v>2.7</v>
      </c>
      <c r="M321" s="6">
        <v>50</v>
      </c>
      <c r="N321" s="22">
        <v>135</v>
      </c>
      <c r="O321" t="s">
        <v>523</v>
      </c>
      <c r="S321" s="4">
        <v>2.86</v>
      </c>
      <c r="T321" s="14">
        <v>50</v>
      </c>
      <c r="U321" s="22">
        <f t="shared" si="5"/>
        <v>143</v>
      </c>
      <c r="V321" t="s">
        <v>224</v>
      </c>
      <c r="W321">
        <v>0</v>
      </c>
      <c r="X321" t="s">
        <v>99</v>
      </c>
      <c r="Y321" t="s">
        <v>225</v>
      </c>
    </row>
    <row r="322" spans="1:25" x14ac:dyDescent="0.2">
      <c r="A322" t="s">
        <v>322</v>
      </c>
      <c r="B322" t="s">
        <v>323</v>
      </c>
      <c r="C322" t="s">
        <v>27</v>
      </c>
      <c r="D322" t="s">
        <v>324</v>
      </c>
      <c r="E322" t="s">
        <v>436</v>
      </c>
      <c r="F322" t="s">
        <v>437</v>
      </c>
      <c r="G322" s="1">
        <v>40935</v>
      </c>
      <c r="H322" s="1">
        <v>40861</v>
      </c>
      <c r="I322" t="s">
        <v>52</v>
      </c>
      <c r="J322" t="s">
        <v>440</v>
      </c>
      <c r="K322" t="s">
        <v>328</v>
      </c>
      <c r="L322" s="5">
        <v>2.72</v>
      </c>
      <c r="M322" s="6">
        <v>200</v>
      </c>
      <c r="N322" s="22">
        <v>544</v>
      </c>
      <c r="O322" t="s">
        <v>439</v>
      </c>
      <c r="S322" s="4">
        <v>2</v>
      </c>
      <c r="T322" s="14">
        <v>200</v>
      </c>
      <c r="U322" s="22">
        <f t="shared" si="5"/>
        <v>400</v>
      </c>
      <c r="V322" t="s">
        <v>224</v>
      </c>
      <c r="W322">
        <v>0</v>
      </c>
      <c r="X322" t="s">
        <v>99</v>
      </c>
      <c r="Y322" t="s">
        <v>225</v>
      </c>
    </row>
    <row r="323" spans="1:25" x14ac:dyDescent="0.2">
      <c r="A323" t="s">
        <v>322</v>
      </c>
      <c r="B323" t="s">
        <v>323</v>
      </c>
      <c r="C323" t="s">
        <v>27</v>
      </c>
      <c r="D323" t="s">
        <v>324</v>
      </c>
      <c r="E323" t="s">
        <v>325</v>
      </c>
      <c r="F323" t="s">
        <v>326</v>
      </c>
      <c r="G323" s="1">
        <v>40928</v>
      </c>
      <c r="H323" s="1">
        <v>40814</v>
      </c>
      <c r="I323" t="s">
        <v>31</v>
      </c>
      <c r="J323" t="s">
        <v>327</v>
      </c>
      <c r="K323" t="s">
        <v>328</v>
      </c>
      <c r="L323" s="5">
        <v>3.43</v>
      </c>
      <c r="M323" s="6">
        <v>1600</v>
      </c>
      <c r="N323" s="22">
        <v>5488</v>
      </c>
      <c r="O323" t="s">
        <v>329</v>
      </c>
      <c r="S323" s="4">
        <v>2</v>
      </c>
      <c r="T323" s="14">
        <v>1600</v>
      </c>
      <c r="U323" s="22">
        <f t="shared" si="5"/>
        <v>3200</v>
      </c>
      <c r="V323" t="s">
        <v>224</v>
      </c>
      <c r="W323">
        <v>0</v>
      </c>
      <c r="X323" t="s">
        <v>92</v>
      </c>
      <c r="Y323" t="s">
        <v>225</v>
      </c>
    </row>
    <row r="324" spans="1:25" x14ac:dyDescent="0.2">
      <c r="A324" t="s">
        <v>322</v>
      </c>
      <c r="B324" t="s">
        <v>323</v>
      </c>
      <c r="C324" t="s">
        <v>27</v>
      </c>
      <c r="D324" t="s">
        <v>324</v>
      </c>
      <c r="E324" t="s">
        <v>357</v>
      </c>
      <c r="F324" t="s">
        <v>358</v>
      </c>
      <c r="G324" s="1">
        <v>40928</v>
      </c>
      <c r="H324" s="1">
        <v>40918</v>
      </c>
      <c r="I324" t="s">
        <v>31</v>
      </c>
      <c r="J324" t="s">
        <v>327</v>
      </c>
      <c r="K324" t="s">
        <v>328</v>
      </c>
      <c r="L324" s="5">
        <v>3.43</v>
      </c>
      <c r="M324" s="6">
        <v>50</v>
      </c>
      <c r="N324" s="22">
        <v>171.5</v>
      </c>
      <c r="O324" t="s">
        <v>359</v>
      </c>
      <c r="S324" s="4">
        <v>2</v>
      </c>
      <c r="T324" s="14">
        <v>50</v>
      </c>
      <c r="U324" s="22">
        <f t="shared" si="5"/>
        <v>100</v>
      </c>
      <c r="V324" t="s">
        <v>224</v>
      </c>
      <c r="W324">
        <v>0</v>
      </c>
      <c r="X324" t="s">
        <v>92</v>
      </c>
      <c r="Y324" t="s">
        <v>225</v>
      </c>
    </row>
    <row r="325" spans="1:25" x14ac:dyDescent="0.2">
      <c r="A325" t="s">
        <v>322</v>
      </c>
      <c r="B325" t="s">
        <v>323</v>
      </c>
      <c r="C325" t="s">
        <v>27</v>
      </c>
      <c r="D325" t="s">
        <v>324</v>
      </c>
      <c r="E325" t="s">
        <v>445</v>
      </c>
      <c r="F325" t="s">
        <v>446</v>
      </c>
      <c r="G325" s="1">
        <v>40935</v>
      </c>
      <c r="H325" s="1">
        <v>40863</v>
      </c>
      <c r="I325" t="s">
        <v>31</v>
      </c>
      <c r="J325" t="s">
        <v>447</v>
      </c>
      <c r="K325" t="s">
        <v>328</v>
      </c>
      <c r="L325" s="5">
        <v>2.95</v>
      </c>
      <c r="M325" s="6">
        <v>50</v>
      </c>
      <c r="N325" s="22">
        <v>147.5</v>
      </c>
      <c r="O325" t="s">
        <v>448</v>
      </c>
      <c r="S325" s="4">
        <v>1.9</v>
      </c>
      <c r="T325" s="14">
        <v>50</v>
      </c>
      <c r="U325" s="22">
        <f t="shared" si="5"/>
        <v>95</v>
      </c>
      <c r="V325" t="s">
        <v>224</v>
      </c>
      <c r="W325">
        <v>0</v>
      </c>
      <c r="X325" t="s">
        <v>99</v>
      </c>
      <c r="Y325" t="s">
        <v>225</v>
      </c>
    </row>
    <row r="326" spans="1:25" x14ac:dyDescent="0.2">
      <c r="A326" t="s">
        <v>322</v>
      </c>
      <c r="B326" t="s">
        <v>323</v>
      </c>
      <c r="C326" t="s">
        <v>27</v>
      </c>
      <c r="D326" t="s">
        <v>324</v>
      </c>
      <c r="E326" t="s">
        <v>445</v>
      </c>
      <c r="F326" t="s">
        <v>446</v>
      </c>
      <c r="G326" s="1">
        <v>40935</v>
      </c>
      <c r="H326" s="1">
        <v>40863</v>
      </c>
      <c r="I326" t="s">
        <v>52</v>
      </c>
      <c r="J326" t="s">
        <v>449</v>
      </c>
      <c r="K326" t="s">
        <v>328</v>
      </c>
      <c r="L326" s="5">
        <v>2.78</v>
      </c>
      <c r="M326" s="6">
        <v>200</v>
      </c>
      <c r="N326" s="22">
        <v>556</v>
      </c>
      <c r="O326" t="s">
        <v>448</v>
      </c>
      <c r="S326" s="4">
        <v>2</v>
      </c>
      <c r="T326" s="14">
        <v>200</v>
      </c>
      <c r="U326" s="22">
        <f t="shared" si="5"/>
        <v>400</v>
      </c>
      <c r="V326" t="s">
        <v>224</v>
      </c>
      <c r="W326">
        <v>0</v>
      </c>
      <c r="X326" t="s">
        <v>99</v>
      </c>
      <c r="Y326" t="s">
        <v>225</v>
      </c>
    </row>
    <row r="327" spans="1:25" x14ac:dyDescent="0.2">
      <c r="A327" t="s">
        <v>322</v>
      </c>
      <c r="B327" t="s">
        <v>323</v>
      </c>
      <c r="C327" t="s">
        <v>27</v>
      </c>
      <c r="D327" t="s">
        <v>324</v>
      </c>
      <c r="E327" t="s">
        <v>457</v>
      </c>
      <c r="F327" t="s">
        <v>458</v>
      </c>
      <c r="G327" s="1">
        <v>40935</v>
      </c>
      <c r="H327" s="1">
        <v>40868</v>
      </c>
      <c r="I327" t="s">
        <v>31</v>
      </c>
      <c r="J327" t="s">
        <v>449</v>
      </c>
      <c r="K327" t="s">
        <v>328</v>
      </c>
      <c r="L327" s="5">
        <v>2.78</v>
      </c>
      <c r="M327" s="6">
        <v>50</v>
      </c>
      <c r="N327" s="22">
        <v>139</v>
      </c>
      <c r="O327" t="s">
        <v>459</v>
      </c>
      <c r="S327" s="4">
        <v>2</v>
      </c>
      <c r="T327" s="14">
        <v>50</v>
      </c>
      <c r="U327" s="22">
        <f t="shared" si="5"/>
        <v>100</v>
      </c>
      <c r="V327" t="s">
        <v>224</v>
      </c>
      <c r="W327">
        <v>0</v>
      </c>
      <c r="X327" t="s">
        <v>99</v>
      </c>
      <c r="Y327" t="s">
        <v>225</v>
      </c>
    </row>
    <row r="328" spans="1:25" x14ac:dyDescent="0.2">
      <c r="A328" t="s">
        <v>322</v>
      </c>
      <c r="B328" t="s">
        <v>323</v>
      </c>
      <c r="C328" t="s">
        <v>27</v>
      </c>
      <c r="D328" t="s">
        <v>324</v>
      </c>
      <c r="E328" t="s">
        <v>484</v>
      </c>
      <c r="F328" t="s">
        <v>485</v>
      </c>
      <c r="G328" s="1">
        <v>40935</v>
      </c>
      <c r="H328" s="1">
        <v>40892</v>
      </c>
      <c r="I328" t="s">
        <v>31</v>
      </c>
      <c r="J328" t="s">
        <v>449</v>
      </c>
      <c r="K328" t="s">
        <v>328</v>
      </c>
      <c r="L328" s="5">
        <v>2.78</v>
      </c>
      <c r="M328" s="6">
        <v>250</v>
      </c>
      <c r="N328" s="22">
        <v>695</v>
      </c>
      <c r="O328" t="s">
        <v>486</v>
      </c>
      <c r="S328" s="4">
        <v>2</v>
      </c>
      <c r="T328" s="14">
        <v>250</v>
      </c>
      <c r="U328" s="22">
        <f t="shared" si="5"/>
        <v>500</v>
      </c>
      <c r="V328" t="s">
        <v>224</v>
      </c>
      <c r="W328">
        <v>0</v>
      </c>
      <c r="X328" t="s">
        <v>99</v>
      </c>
      <c r="Y328" t="s">
        <v>225</v>
      </c>
    </row>
    <row r="329" spans="1:25" x14ac:dyDescent="0.2">
      <c r="A329" t="s">
        <v>322</v>
      </c>
      <c r="B329" t="s">
        <v>323</v>
      </c>
      <c r="C329" t="s">
        <v>27</v>
      </c>
      <c r="D329" t="s">
        <v>324</v>
      </c>
      <c r="E329" t="s">
        <v>511</v>
      </c>
      <c r="F329" t="s">
        <v>512</v>
      </c>
      <c r="G329" s="1">
        <v>40935</v>
      </c>
      <c r="H329" s="1">
        <v>40927</v>
      </c>
      <c r="I329" t="s">
        <v>52</v>
      </c>
      <c r="J329" t="s">
        <v>449</v>
      </c>
      <c r="K329" t="s">
        <v>328</v>
      </c>
      <c r="L329" s="5">
        <v>2.78</v>
      </c>
      <c r="M329" s="6">
        <v>50</v>
      </c>
      <c r="N329" s="22">
        <v>139</v>
      </c>
      <c r="O329" t="s">
        <v>513</v>
      </c>
      <c r="S329" s="4">
        <v>2</v>
      </c>
      <c r="T329" s="14">
        <v>50</v>
      </c>
      <c r="U329" s="22">
        <f t="shared" si="5"/>
        <v>100</v>
      </c>
      <c r="V329" t="s">
        <v>224</v>
      </c>
      <c r="W329">
        <v>0</v>
      </c>
      <c r="X329" t="s">
        <v>99</v>
      </c>
      <c r="Y329" t="s">
        <v>225</v>
      </c>
    </row>
    <row r="330" spans="1:25" x14ac:dyDescent="0.2">
      <c r="A330" t="s">
        <v>322</v>
      </c>
      <c r="B330" t="s">
        <v>323</v>
      </c>
      <c r="C330" t="s">
        <v>27</v>
      </c>
      <c r="D330" t="s">
        <v>324</v>
      </c>
      <c r="E330" t="s">
        <v>369</v>
      </c>
      <c r="F330" t="s">
        <v>370</v>
      </c>
      <c r="G330" s="1">
        <v>40928</v>
      </c>
      <c r="H330" s="1">
        <v>40918</v>
      </c>
      <c r="I330" t="s">
        <v>31</v>
      </c>
      <c r="J330" t="s">
        <v>371</v>
      </c>
      <c r="K330" t="s">
        <v>328</v>
      </c>
      <c r="L330" s="5">
        <v>2.4900000000000002</v>
      </c>
      <c r="M330" s="6">
        <v>100</v>
      </c>
      <c r="N330" s="22">
        <v>249</v>
      </c>
      <c r="O330" t="s">
        <v>372</v>
      </c>
      <c r="S330" s="4">
        <v>1.77</v>
      </c>
      <c r="T330" s="14">
        <v>100</v>
      </c>
      <c r="U330" s="22">
        <f t="shared" si="5"/>
        <v>177</v>
      </c>
      <c r="V330" t="s">
        <v>224</v>
      </c>
      <c r="W330">
        <v>0</v>
      </c>
      <c r="X330" t="s">
        <v>92</v>
      </c>
      <c r="Y330" t="s">
        <v>225</v>
      </c>
    </row>
    <row r="331" spans="1:25" x14ac:dyDescent="0.2">
      <c r="A331" t="s">
        <v>322</v>
      </c>
      <c r="B331" t="s">
        <v>323</v>
      </c>
      <c r="C331" t="s">
        <v>27</v>
      </c>
      <c r="D331" t="s">
        <v>324</v>
      </c>
      <c r="E331" t="s">
        <v>521</v>
      </c>
      <c r="F331" t="s">
        <v>522</v>
      </c>
      <c r="G331" s="1">
        <v>40935</v>
      </c>
      <c r="H331" s="1">
        <v>40927</v>
      </c>
      <c r="I331" t="s">
        <v>31</v>
      </c>
      <c r="J331" t="s">
        <v>371</v>
      </c>
      <c r="K331" t="s">
        <v>328</v>
      </c>
      <c r="L331" s="5">
        <v>2.4900000000000002</v>
      </c>
      <c r="M331" s="6">
        <v>50</v>
      </c>
      <c r="N331" s="22">
        <v>124.5</v>
      </c>
      <c r="O331" t="s">
        <v>523</v>
      </c>
      <c r="S331" s="4">
        <v>1.77</v>
      </c>
      <c r="T331" s="14">
        <v>50</v>
      </c>
      <c r="U331" s="22">
        <f t="shared" si="5"/>
        <v>88.5</v>
      </c>
      <c r="V331" t="s">
        <v>224</v>
      </c>
      <c r="W331">
        <v>0</v>
      </c>
      <c r="X331" t="s">
        <v>99</v>
      </c>
      <c r="Y331" t="s">
        <v>225</v>
      </c>
    </row>
    <row r="332" spans="1:25" x14ac:dyDescent="0.2">
      <c r="A332" t="s">
        <v>322</v>
      </c>
      <c r="B332" t="s">
        <v>323</v>
      </c>
      <c r="C332" t="s">
        <v>27</v>
      </c>
      <c r="D332" t="s">
        <v>324</v>
      </c>
      <c r="E332" t="s">
        <v>561</v>
      </c>
      <c r="F332" t="s">
        <v>347</v>
      </c>
      <c r="G332" s="1">
        <v>40914</v>
      </c>
      <c r="H332" s="1">
        <v>40889</v>
      </c>
      <c r="I332" t="s">
        <v>31</v>
      </c>
      <c r="J332" t="s">
        <v>371</v>
      </c>
      <c r="K332" t="s">
        <v>328</v>
      </c>
      <c r="L332" s="5">
        <v>2.4900000000000002</v>
      </c>
      <c r="M332" s="6">
        <v>50</v>
      </c>
      <c r="N332" s="22">
        <v>124.5</v>
      </c>
      <c r="O332" t="s">
        <v>348</v>
      </c>
      <c r="S332" s="4">
        <v>1.77</v>
      </c>
      <c r="T332" s="14">
        <v>50</v>
      </c>
      <c r="U332" s="22">
        <f t="shared" si="5"/>
        <v>88.5</v>
      </c>
      <c r="V332" t="s">
        <v>224</v>
      </c>
      <c r="W332">
        <v>0</v>
      </c>
      <c r="X332" t="s">
        <v>36</v>
      </c>
      <c r="Y332" t="s">
        <v>225</v>
      </c>
    </row>
    <row r="333" spans="1:25" x14ac:dyDescent="0.2">
      <c r="A333" t="s">
        <v>322</v>
      </c>
      <c r="B333" t="s">
        <v>323</v>
      </c>
      <c r="C333" t="s">
        <v>27</v>
      </c>
      <c r="D333" t="s">
        <v>324</v>
      </c>
      <c r="E333" t="s">
        <v>577</v>
      </c>
      <c r="F333" t="s">
        <v>578</v>
      </c>
      <c r="G333" s="1">
        <v>40914</v>
      </c>
      <c r="H333" s="1">
        <v>40899</v>
      </c>
      <c r="I333" t="s">
        <v>31</v>
      </c>
      <c r="J333" t="s">
        <v>371</v>
      </c>
      <c r="K333" t="s">
        <v>328</v>
      </c>
      <c r="L333" s="5">
        <v>2.4900000000000002</v>
      </c>
      <c r="M333" s="6">
        <v>50</v>
      </c>
      <c r="N333" s="22">
        <v>124.5</v>
      </c>
      <c r="O333" t="s">
        <v>579</v>
      </c>
      <c r="S333" s="4">
        <v>1.77</v>
      </c>
      <c r="T333" s="14">
        <v>50</v>
      </c>
      <c r="U333" s="22">
        <f t="shared" si="5"/>
        <v>88.5</v>
      </c>
      <c r="V333" t="s">
        <v>224</v>
      </c>
      <c r="W333">
        <v>0</v>
      </c>
      <c r="X333" t="s">
        <v>36</v>
      </c>
      <c r="Y333" t="s">
        <v>225</v>
      </c>
    </row>
    <row r="334" spans="1:25" x14ac:dyDescent="0.2">
      <c r="A334" t="s">
        <v>322</v>
      </c>
      <c r="B334" t="s">
        <v>323</v>
      </c>
      <c r="C334" t="s">
        <v>27</v>
      </c>
      <c r="D334" t="s">
        <v>324</v>
      </c>
      <c r="E334" t="s">
        <v>330</v>
      </c>
      <c r="F334" t="s">
        <v>331</v>
      </c>
      <c r="G334" s="1">
        <v>40928</v>
      </c>
      <c r="H334" s="1">
        <v>40822</v>
      </c>
      <c r="I334" t="s">
        <v>31</v>
      </c>
      <c r="J334" t="s">
        <v>332</v>
      </c>
      <c r="K334" t="s">
        <v>328</v>
      </c>
      <c r="L334" s="5">
        <v>0</v>
      </c>
      <c r="M334" s="6">
        <v>50</v>
      </c>
      <c r="N334" s="22">
        <v>0</v>
      </c>
      <c r="O334" t="s">
        <v>333</v>
      </c>
      <c r="S334" s="4">
        <v>1.9</v>
      </c>
      <c r="T334" s="14">
        <v>50</v>
      </c>
      <c r="U334" s="22">
        <f t="shared" si="5"/>
        <v>95</v>
      </c>
      <c r="V334" t="s">
        <v>224</v>
      </c>
      <c r="W334">
        <v>0</v>
      </c>
      <c r="X334" t="s">
        <v>92</v>
      </c>
      <c r="Y334" t="s">
        <v>225</v>
      </c>
    </row>
    <row r="335" spans="1:25" x14ac:dyDescent="0.2">
      <c r="A335" t="s">
        <v>322</v>
      </c>
      <c r="B335" t="s">
        <v>323</v>
      </c>
      <c r="C335" t="s">
        <v>27</v>
      </c>
      <c r="D335" t="s">
        <v>324</v>
      </c>
      <c r="E335" t="s">
        <v>401</v>
      </c>
      <c r="F335" t="s">
        <v>402</v>
      </c>
      <c r="G335" s="1">
        <v>40935</v>
      </c>
      <c r="H335" s="1">
        <v>40833</v>
      </c>
      <c r="I335" t="s">
        <v>31</v>
      </c>
      <c r="J335" t="s">
        <v>332</v>
      </c>
      <c r="K335" t="s">
        <v>328</v>
      </c>
      <c r="L335" s="5">
        <v>3.22</v>
      </c>
      <c r="M335" s="6">
        <v>50</v>
      </c>
      <c r="N335" s="22">
        <v>161</v>
      </c>
      <c r="O335" t="s">
        <v>403</v>
      </c>
      <c r="S335" s="4">
        <v>1.9</v>
      </c>
      <c r="T335" s="14">
        <v>50</v>
      </c>
      <c r="U335" s="22">
        <f t="shared" si="5"/>
        <v>95</v>
      </c>
      <c r="V335" t="s">
        <v>224</v>
      </c>
      <c r="W335">
        <v>0</v>
      </c>
      <c r="X335" t="s">
        <v>99</v>
      </c>
      <c r="Y335" t="s">
        <v>225</v>
      </c>
    </row>
    <row r="336" spans="1:25" x14ac:dyDescent="0.2">
      <c r="A336" t="s">
        <v>322</v>
      </c>
      <c r="B336" t="s">
        <v>323</v>
      </c>
      <c r="C336" t="s">
        <v>27</v>
      </c>
      <c r="D336" t="s">
        <v>324</v>
      </c>
      <c r="E336" t="s">
        <v>531</v>
      </c>
      <c r="F336" t="s">
        <v>532</v>
      </c>
      <c r="G336" s="1">
        <v>40914</v>
      </c>
      <c r="H336" s="1">
        <v>40820</v>
      </c>
      <c r="I336" t="s">
        <v>31</v>
      </c>
      <c r="J336" t="s">
        <v>332</v>
      </c>
      <c r="K336" t="s">
        <v>328</v>
      </c>
      <c r="L336" s="5">
        <v>3.22</v>
      </c>
      <c r="M336" s="6">
        <v>50</v>
      </c>
      <c r="N336" s="22">
        <v>161</v>
      </c>
      <c r="O336" t="s">
        <v>533</v>
      </c>
      <c r="S336" s="4">
        <v>1.9</v>
      </c>
      <c r="T336" s="14">
        <v>50</v>
      </c>
      <c r="U336" s="22">
        <f t="shared" si="5"/>
        <v>95</v>
      </c>
      <c r="V336" t="s">
        <v>224</v>
      </c>
      <c r="W336">
        <v>0</v>
      </c>
      <c r="X336" t="s">
        <v>36</v>
      </c>
      <c r="Y336" t="s">
        <v>225</v>
      </c>
    </row>
    <row r="337" spans="1:25" x14ac:dyDescent="0.2">
      <c r="A337" t="s">
        <v>322</v>
      </c>
      <c r="B337" t="s">
        <v>323</v>
      </c>
      <c r="C337" t="s">
        <v>27</v>
      </c>
      <c r="D337" t="s">
        <v>324</v>
      </c>
      <c r="E337" t="s">
        <v>603</v>
      </c>
      <c r="F337" t="s">
        <v>604</v>
      </c>
      <c r="G337" s="1">
        <v>40927</v>
      </c>
      <c r="H337" s="1">
        <v>40822</v>
      </c>
      <c r="I337" t="s">
        <v>31</v>
      </c>
      <c r="J337" t="s">
        <v>332</v>
      </c>
      <c r="K337" t="s">
        <v>328</v>
      </c>
      <c r="L337" s="5">
        <v>0</v>
      </c>
      <c r="M337" s="6">
        <v>-50</v>
      </c>
      <c r="N337" s="22">
        <v>0</v>
      </c>
      <c r="O337" t="s">
        <v>333</v>
      </c>
      <c r="S337" s="4">
        <v>1.9</v>
      </c>
      <c r="T337" s="14">
        <v>-50</v>
      </c>
      <c r="U337" s="22">
        <f t="shared" si="5"/>
        <v>-95</v>
      </c>
      <c r="V337" t="s">
        <v>224</v>
      </c>
      <c r="W337">
        <v>0</v>
      </c>
      <c r="X337" t="s">
        <v>92</v>
      </c>
      <c r="Y337" t="s">
        <v>225</v>
      </c>
    </row>
    <row r="338" spans="1:25" x14ac:dyDescent="0.2">
      <c r="A338" t="s">
        <v>322</v>
      </c>
      <c r="B338" t="s">
        <v>323</v>
      </c>
      <c r="C338" t="s">
        <v>27</v>
      </c>
      <c r="D338" t="s">
        <v>324</v>
      </c>
      <c r="E338" t="s">
        <v>605</v>
      </c>
      <c r="F338" t="s">
        <v>331</v>
      </c>
      <c r="G338" s="1">
        <v>40927</v>
      </c>
      <c r="H338" s="1">
        <v>40822</v>
      </c>
      <c r="I338" t="s">
        <v>31</v>
      </c>
      <c r="J338" t="s">
        <v>332</v>
      </c>
      <c r="K338" t="s">
        <v>328</v>
      </c>
      <c r="L338" s="5">
        <v>3.22</v>
      </c>
      <c r="M338" s="6">
        <v>50</v>
      </c>
      <c r="N338" s="22">
        <v>161</v>
      </c>
      <c r="O338" t="s">
        <v>333</v>
      </c>
      <c r="S338" s="4">
        <v>1.9</v>
      </c>
      <c r="T338" s="14">
        <v>50</v>
      </c>
      <c r="U338" s="22">
        <f t="shared" si="5"/>
        <v>95</v>
      </c>
      <c r="V338" t="s">
        <v>224</v>
      </c>
      <c r="W338">
        <v>0</v>
      </c>
      <c r="X338" t="s">
        <v>92</v>
      </c>
      <c r="Y338" t="s">
        <v>225</v>
      </c>
    </row>
    <row r="339" spans="1:25" x14ac:dyDescent="0.2">
      <c r="A339" t="s">
        <v>322</v>
      </c>
      <c r="B339" t="s">
        <v>323</v>
      </c>
      <c r="C339" t="s">
        <v>27</v>
      </c>
      <c r="D339" t="s">
        <v>324</v>
      </c>
      <c r="E339" t="s">
        <v>436</v>
      </c>
      <c r="F339" t="s">
        <v>437</v>
      </c>
      <c r="G339" s="1">
        <v>40935</v>
      </c>
      <c r="H339" s="1">
        <v>40861</v>
      </c>
      <c r="I339" t="s">
        <v>61</v>
      </c>
      <c r="J339" t="s">
        <v>441</v>
      </c>
      <c r="K339" t="s">
        <v>328</v>
      </c>
      <c r="L339" s="5">
        <v>2.72</v>
      </c>
      <c r="M339" s="6">
        <v>100</v>
      </c>
      <c r="N339" s="22">
        <v>272</v>
      </c>
      <c r="O339" t="s">
        <v>439</v>
      </c>
      <c r="S339" s="4">
        <v>2.02</v>
      </c>
      <c r="T339" s="14">
        <v>100</v>
      </c>
      <c r="U339" s="22">
        <f t="shared" si="5"/>
        <v>202</v>
      </c>
      <c r="V339" t="s">
        <v>224</v>
      </c>
      <c r="W339">
        <v>0</v>
      </c>
      <c r="X339" t="s">
        <v>99</v>
      </c>
      <c r="Y339" t="s">
        <v>225</v>
      </c>
    </row>
    <row r="340" spans="1:25" x14ac:dyDescent="0.2">
      <c r="A340" t="s">
        <v>322</v>
      </c>
      <c r="B340" t="s">
        <v>323</v>
      </c>
      <c r="C340" t="s">
        <v>27</v>
      </c>
      <c r="D340" t="s">
        <v>324</v>
      </c>
      <c r="E340" t="s">
        <v>517</v>
      </c>
      <c r="F340" t="s">
        <v>518</v>
      </c>
      <c r="G340" s="1">
        <v>40935</v>
      </c>
      <c r="H340" s="1">
        <v>40933</v>
      </c>
      <c r="I340" t="s">
        <v>31</v>
      </c>
      <c r="J340" t="s">
        <v>519</v>
      </c>
      <c r="K340" t="s">
        <v>328</v>
      </c>
      <c r="L340" s="5">
        <v>3.49</v>
      </c>
      <c r="M340" s="6">
        <v>100</v>
      </c>
      <c r="N340" s="22">
        <v>349</v>
      </c>
      <c r="O340" t="s">
        <v>520</v>
      </c>
      <c r="S340" s="4">
        <v>1.97</v>
      </c>
      <c r="T340" s="14">
        <v>100</v>
      </c>
      <c r="U340" s="22">
        <f t="shared" si="5"/>
        <v>197</v>
      </c>
      <c r="V340" t="s">
        <v>224</v>
      </c>
      <c r="W340">
        <v>0</v>
      </c>
      <c r="X340" t="s">
        <v>99</v>
      </c>
      <c r="Y340" t="s">
        <v>225</v>
      </c>
    </row>
    <row r="341" spans="1:25" x14ac:dyDescent="0.2">
      <c r="A341" t="s">
        <v>322</v>
      </c>
      <c r="B341" t="s">
        <v>323</v>
      </c>
      <c r="C341" t="s">
        <v>27</v>
      </c>
      <c r="D341" t="s">
        <v>324</v>
      </c>
      <c r="E341" t="s">
        <v>524</v>
      </c>
      <c r="F341" t="s">
        <v>525</v>
      </c>
      <c r="G341" s="1">
        <v>40914</v>
      </c>
      <c r="H341" s="1">
        <v>40807</v>
      </c>
      <c r="I341" t="s">
        <v>31</v>
      </c>
      <c r="J341" t="s">
        <v>526</v>
      </c>
      <c r="K341" t="s">
        <v>328</v>
      </c>
      <c r="L341" s="5">
        <v>2.4900000000000002</v>
      </c>
      <c r="M341" s="6">
        <v>100</v>
      </c>
      <c r="N341" s="22">
        <v>249</v>
      </c>
      <c r="O341" t="s">
        <v>527</v>
      </c>
      <c r="S341" s="4">
        <v>1.85</v>
      </c>
      <c r="T341" s="14">
        <v>100</v>
      </c>
      <c r="U341" s="22">
        <f t="shared" si="5"/>
        <v>185</v>
      </c>
      <c r="V341" t="s">
        <v>224</v>
      </c>
      <c r="W341">
        <v>0</v>
      </c>
      <c r="X341" t="s">
        <v>36</v>
      </c>
      <c r="Y341" t="s">
        <v>225</v>
      </c>
    </row>
    <row r="342" spans="1:25" x14ac:dyDescent="0.2">
      <c r="A342" t="s">
        <v>322</v>
      </c>
      <c r="B342" t="s">
        <v>323</v>
      </c>
      <c r="C342" t="s">
        <v>27</v>
      </c>
      <c r="D342" t="s">
        <v>324</v>
      </c>
      <c r="E342" t="s">
        <v>528</v>
      </c>
      <c r="F342" t="s">
        <v>529</v>
      </c>
      <c r="G342" s="1">
        <v>40914</v>
      </c>
      <c r="H342" s="1">
        <v>40819</v>
      </c>
      <c r="I342" t="s">
        <v>31</v>
      </c>
      <c r="J342" t="s">
        <v>526</v>
      </c>
      <c r="K342" t="s">
        <v>328</v>
      </c>
      <c r="L342" s="5">
        <v>2.4900000000000002</v>
      </c>
      <c r="M342" s="6">
        <v>100</v>
      </c>
      <c r="N342" s="22">
        <v>249</v>
      </c>
      <c r="O342" t="s">
        <v>530</v>
      </c>
      <c r="S342" s="4">
        <v>1.85</v>
      </c>
      <c r="T342" s="14">
        <v>100</v>
      </c>
      <c r="U342" s="22">
        <f t="shared" si="5"/>
        <v>185</v>
      </c>
      <c r="V342" t="s">
        <v>224</v>
      </c>
      <c r="W342">
        <v>0</v>
      </c>
      <c r="X342" t="s">
        <v>36</v>
      </c>
      <c r="Y342" t="s">
        <v>225</v>
      </c>
    </row>
    <row r="343" spans="1:25" x14ac:dyDescent="0.2">
      <c r="A343" t="s">
        <v>322</v>
      </c>
      <c r="B343" t="s">
        <v>323</v>
      </c>
      <c r="C343" t="s">
        <v>27</v>
      </c>
      <c r="D343" t="s">
        <v>324</v>
      </c>
      <c r="E343" t="s">
        <v>381</v>
      </c>
      <c r="F343" t="s">
        <v>382</v>
      </c>
      <c r="G343" s="1">
        <v>40928</v>
      </c>
      <c r="H343" s="1">
        <v>40912</v>
      </c>
      <c r="I343" t="s">
        <v>31</v>
      </c>
      <c r="J343" t="s">
        <v>383</v>
      </c>
      <c r="K343" t="s">
        <v>328</v>
      </c>
      <c r="L343" s="5">
        <v>3.27</v>
      </c>
      <c r="M343" s="6">
        <v>500</v>
      </c>
      <c r="N343" s="22">
        <v>1635</v>
      </c>
      <c r="O343" t="s">
        <v>384</v>
      </c>
      <c r="S343" s="4">
        <v>1.94</v>
      </c>
      <c r="T343" s="14">
        <v>500</v>
      </c>
      <c r="U343" s="22">
        <f t="shared" si="5"/>
        <v>970</v>
      </c>
      <c r="V343" t="s">
        <v>224</v>
      </c>
      <c r="W343">
        <v>0</v>
      </c>
      <c r="X343" t="s">
        <v>92</v>
      </c>
      <c r="Y343" t="s">
        <v>225</v>
      </c>
    </row>
    <row r="344" spans="1:25" x14ac:dyDescent="0.2">
      <c r="A344" t="s">
        <v>1013</v>
      </c>
      <c r="B344" t="s">
        <v>1014</v>
      </c>
      <c r="C344" t="s">
        <v>48</v>
      </c>
      <c r="D344" t="s">
        <v>1015</v>
      </c>
      <c r="E344" t="s">
        <v>1016</v>
      </c>
      <c r="F344" t="s">
        <v>1017</v>
      </c>
      <c r="G344" s="1">
        <v>40935</v>
      </c>
      <c r="H344" s="1">
        <v>40865</v>
      </c>
      <c r="I344" t="s">
        <v>31</v>
      </c>
      <c r="J344" t="s">
        <v>1018</v>
      </c>
      <c r="K344" t="s">
        <v>221</v>
      </c>
      <c r="L344" s="5">
        <v>603</v>
      </c>
      <c r="M344" s="6">
        <v>6</v>
      </c>
      <c r="N344" s="22">
        <v>3618</v>
      </c>
      <c r="O344" t="s">
        <v>1019</v>
      </c>
      <c r="P344" t="s">
        <v>1020</v>
      </c>
      <c r="Q344" t="s">
        <v>119</v>
      </c>
      <c r="R344" t="s">
        <v>120</v>
      </c>
      <c r="S344" s="4">
        <v>383.41</v>
      </c>
      <c r="T344" s="14">
        <v>6</v>
      </c>
      <c r="U344" s="22">
        <v>2300.46</v>
      </c>
      <c r="V344" t="s">
        <v>224</v>
      </c>
      <c r="W344">
        <v>-1</v>
      </c>
      <c r="X344" t="s">
        <v>99</v>
      </c>
      <c r="Y344" t="s">
        <v>225</v>
      </c>
    </row>
    <row r="345" spans="1:25" x14ac:dyDescent="0.2">
      <c r="A345" t="s">
        <v>214</v>
      </c>
      <c r="B345" t="s">
        <v>215</v>
      </c>
      <c r="C345" t="s">
        <v>216</v>
      </c>
      <c r="D345" t="s">
        <v>217</v>
      </c>
      <c r="E345" t="s">
        <v>218</v>
      </c>
      <c r="F345" t="s">
        <v>219</v>
      </c>
      <c r="G345" s="1">
        <v>40921</v>
      </c>
      <c r="H345" s="1">
        <v>40891</v>
      </c>
      <c r="I345" t="s">
        <v>31</v>
      </c>
      <c r="J345" t="s">
        <v>220</v>
      </c>
      <c r="K345" t="s">
        <v>221</v>
      </c>
      <c r="L345" s="5">
        <v>750</v>
      </c>
      <c r="M345" s="6">
        <v>1</v>
      </c>
      <c r="N345" s="22">
        <v>750</v>
      </c>
      <c r="O345" t="s">
        <v>222</v>
      </c>
      <c r="P345" t="s">
        <v>223</v>
      </c>
      <c r="Q345" t="s">
        <v>90</v>
      </c>
      <c r="R345" t="s">
        <v>91</v>
      </c>
      <c r="S345" s="4">
        <v>483.76</v>
      </c>
      <c r="T345" s="14">
        <v>1</v>
      </c>
      <c r="U345" s="22">
        <v>483.76</v>
      </c>
      <c r="V345" t="s">
        <v>224</v>
      </c>
      <c r="W345">
        <v>-1</v>
      </c>
      <c r="X345" t="s">
        <v>83</v>
      </c>
      <c r="Y345" t="s">
        <v>225</v>
      </c>
    </row>
    <row r="346" spans="1:25" x14ac:dyDescent="0.2">
      <c r="A346" t="s">
        <v>769</v>
      </c>
      <c r="B346" t="s">
        <v>770</v>
      </c>
      <c r="C346" t="s">
        <v>102</v>
      </c>
      <c r="D346" t="s">
        <v>771</v>
      </c>
      <c r="E346" t="s">
        <v>782</v>
      </c>
      <c r="F346" t="s">
        <v>783</v>
      </c>
      <c r="G346" s="1">
        <v>40914</v>
      </c>
      <c r="H346" s="1">
        <v>40913</v>
      </c>
      <c r="I346" t="s">
        <v>31</v>
      </c>
      <c r="J346" t="s">
        <v>784</v>
      </c>
      <c r="K346" t="s">
        <v>785</v>
      </c>
      <c r="L346" s="5">
        <v>355</v>
      </c>
      <c r="M346" s="6">
        <v>20</v>
      </c>
      <c r="N346" s="22">
        <v>7100</v>
      </c>
      <c r="O346" t="s">
        <v>786</v>
      </c>
      <c r="S346" s="4">
        <v>259.73</v>
      </c>
      <c r="T346" s="14">
        <v>20</v>
      </c>
      <c r="U346" s="22">
        <f t="shared" ref="U346:U352" si="6">T346*S346</f>
        <v>5194.6000000000004</v>
      </c>
      <c r="V346" t="s">
        <v>224</v>
      </c>
      <c r="W346">
        <v>0</v>
      </c>
      <c r="X346" t="s">
        <v>36</v>
      </c>
      <c r="Y346" t="s">
        <v>225</v>
      </c>
    </row>
    <row r="347" spans="1:25" x14ac:dyDescent="0.2">
      <c r="A347" t="s">
        <v>769</v>
      </c>
      <c r="B347" t="s">
        <v>770</v>
      </c>
      <c r="C347" t="s">
        <v>102</v>
      </c>
      <c r="D347" t="s">
        <v>771</v>
      </c>
      <c r="E347" t="s">
        <v>809</v>
      </c>
      <c r="F347" t="s">
        <v>810</v>
      </c>
      <c r="G347" s="1">
        <v>40914</v>
      </c>
      <c r="H347" s="1">
        <v>40898</v>
      </c>
      <c r="I347" t="s">
        <v>31</v>
      </c>
      <c r="J347" t="s">
        <v>784</v>
      </c>
      <c r="K347" t="s">
        <v>785</v>
      </c>
      <c r="L347" s="5">
        <v>355</v>
      </c>
      <c r="M347" s="6">
        <v>20</v>
      </c>
      <c r="N347" s="22">
        <v>7100</v>
      </c>
      <c r="O347" t="s">
        <v>811</v>
      </c>
      <c r="S347" s="4">
        <v>259.73</v>
      </c>
      <c r="T347" s="14">
        <v>20</v>
      </c>
      <c r="U347" s="22">
        <f t="shared" si="6"/>
        <v>5194.6000000000004</v>
      </c>
      <c r="V347" t="s">
        <v>224</v>
      </c>
      <c r="W347">
        <v>0</v>
      </c>
      <c r="X347" t="s">
        <v>36</v>
      </c>
      <c r="Y347" t="s">
        <v>225</v>
      </c>
    </row>
    <row r="348" spans="1:25" x14ac:dyDescent="0.2">
      <c r="A348" t="s">
        <v>769</v>
      </c>
      <c r="B348" t="s">
        <v>770</v>
      </c>
      <c r="C348" t="s">
        <v>102</v>
      </c>
      <c r="D348" t="s">
        <v>771</v>
      </c>
      <c r="E348" t="s">
        <v>815</v>
      </c>
      <c r="F348" t="s">
        <v>816</v>
      </c>
      <c r="G348" s="1">
        <v>40912</v>
      </c>
      <c r="H348" s="1">
        <v>40912</v>
      </c>
      <c r="I348" t="s">
        <v>31</v>
      </c>
      <c r="J348" t="s">
        <v>784</v>
      </c>
      <c r="K348" t="s">
        <v>785</v>
      </c>
      <c r="L348" s="5">
        <v>355</v>
      </c>
      <c r="M348" s="6">
        <v>20</v>
      </c>
      <c r="N348" s="22">
        <v>7100</v>
      </c>
      <c r="O348" t="s">
        <v>817</v>
      </c>
      <c r="S348" s="4">
        <v>259.73</v>
      </c>
      <c r="T348" s="14">
        <v>20</v>
      </c>
      <c r="U348" s="22">
        <f t="shared" si="6"/>
        <v>5194.6000000000004</v>
      </c>
      <c r="V348" t="s">
        <v>224</v>
      </c>
      <c r="W348">
        <v>0</v>
      </c>
      <c r="X348" t="s">
        <v>36</v>
      </c>
      <c r="Y348" t="s">
        <v>225</v>
      </c>
    </row>
    <row r="349" spans="1:25" x14ac:dyDescent="0.2">
      <c r="A349" t="s">
        <v>769</v>
      </c>
      <c r="B349" t="s">
        <v>770</v>
      </c>
      <c r="C349" t="s">
        <v>102</v>
      </c>
      <c r="D349" t="s">
        <v>771</v>
      </c>
      <c r="E349" t="s">
        <v>835</v>
      </c>
      <c r="F349" t="s">
        <v>836</v>
      </c>
      <c r="G349" s="1">
        <v>40933</v>
      </c>
      <c r="H349" s="1">
        <v>40932</v>
      </c>
      <c r="I349" t="s">
        <v>31</v>
      </c>
      <c r="J349" t="s">
        <v>784</v>
      </c>
      <c r="K349" t="s">
        <v>785</v>
      </c>
      <c r="L349" s="5">
        <v>355</v>
      </c>
      <c r="M349" s="6">
        <v>20</v>
      </c>
      <c r="N349" s="22">
        <v>7100</v>
      </c>
      <c r="O349" t="s">
        <v>837</v>
      </c>
      <c r="S349" s="4">
        <v>259.97000000000003</v>
      </c>
      <c r="T349" s="14">
        <v>20</v>
      </c>
      <c r="U349" s="22">
        <f t="shared" si="6"/>
        <v>5199.4000000000005</v>
      </c>
      <c r="V349" t="s">
        <v>224</v>
      </c>
      <c r="W349">
        <v>0</v>
      </c>
      <c r="X349" t="s">
        <v>99</v>
      </c>
      <c r="Y349" t="s">
        <v>225</v>
      </c>
    </row>
    <row r="350" spans="1:25" x14ac:dyDescent="0.2">
      <c r="A350" t="s">
        <v>769</v>
      </c>
      <c r="B350" t="s">
        <v>770</v>
      </c>
      <c r="C350" t="s">
        <v>102</v>
      </c>
      <c r="D350" t="s">
        <v>771</v>
      </c>
      <c r="E350" t="s">
        <v>792</v>
      </c>
      <c r="F350" t="s">
        <v>793</v>
      </c>
      <c r="G350" s="1">
        <v>40921</v>
      </c>
      <c r="H350" s="1">
        <v>40899</v>
      </c>
      <c r="I350" t="s">
        <v>31</v>
      </c>
      <c r="J350" t="s">
        <v>794</v>
      </c>
      <c r="K350" t="s">
        <v>795</v>
      </c>
      <c r="L350" s="5">
        <v>400</v>
      </c>
      <c r="M350" s="6">
        <v>2</v>
      </c>
      <c r="N350" s="22">
        <v>800</v>
      </c>
      <c r="O350" t="s">
        <v>796</v>
      </c>
      <c r="S350" s="4">
        <v>280</v>
      </c>
      <c r="T350" s="14">
        <v>2</v>
      </c>
      <c r="U350" s="22">
        <f t="shared" si="6"/>
        <v>560</v>
      </c>
      <c r="V350" t="s">
        <v>224</v>
      </c>
      <c r="W350">
        <v>0</v>
      </c>
      <c r="X350" t="s">
        <v>83</v>
      </c>
      <c r="Y350" t="s">
        <v>225</v>
      </c>
    </row>
    <row r="351" spans="1:25" x14ac:dyDescent="0.2">
      <c r="A351" t="s">
        <v>769</v>
      </c>
      <c r="B351" t="s">
        <v>770</v>
      </c>
      <c r="C351" t="s">
        <v>102</v>
      </c>
      <c r="D351" t="s">
        <v>771</v>
      </c>
      <c r="E351" t="s">
        <v>792</v>
      </c>
      <c r="F351" t="s">
        <v>793</v>
      </c>
      <c r="G351" s="1">
        <v>40921</v>
      </c>
      <c r="H351" s="1">
        <v>40899</v>
      </c>
      <c r="I351" t="s">
        <v>52</v>
      </c>
      <c r="J351" t="s">
        <v>794</v>
      </c>
      <c r="K351" t="s">
        <v>795</v>
      </c>
      <c r="L351" s="5">
        <v>400</v>
      </c>
      <c r="M351" s="6">
        <v>1</v>
      </c>
      <c r="N351" s="22">
        <v>400</v>
      </c>
      <c r="O351" t="s">
        <v>796</v>
      </c>
      <c r="S351" s="4">
        <v>280</v>
      </c>
      <c r="T351" s="14">
        <v>1</v>
      </c>
      <c r="U351" s="22">
        <f t="shared" si="6"/>
        <v>280</v>
      </c>
      <c r="V351" t="s">
        <v>224</v>
      </c>
      <c r="W351">
        <v>0</v>
      </c>
      <c r="X351" t="s">
        <v>83</v>
      </c>
      <c r="Y351" t="s">
        <v>225</v>
      </c>
    </row>
    <row r="352" spans="1:25" x14ac:dyDescent="0.2">
      <c r="A352" t="s">
        <v>769</v>
      </c>
      <c r="B352" t="s">
        <v>770</v>
      </c>
      <c r="C352" t="s">
        <v>102</v>
      </c>
      <c r="D352" t="s">
        <v>771</v>
      </c>
      <c r="E352" t="s">
        <v>812</v>
      </c>
      <c r="F352" t="s">
        <v>813</v>
      </c>
      <c r="G352" s="1">
        <v>40914</v>
      </c>
      <c r="H352" s="1">
        <v>40899</v>
      </c>
      <c r="I352" t="s">
        <v>31</v>
      </c>
      <c r="J352" t="s">
        <v>794</v>
      </c>
      <c r="K352" t="s">
        <v>795</v>
      </c>
      <c r="L352" s="5">
        <v>350</v>
      </c>
      <c r="M352" s="6">
        <v>2</v>
      </c>
      <c r="N352" s="22">
        <v>700</v>
      </c>
      <c r="O352" t="s">
        <v>814</v>
      </c>
      <c r="S352" s="4">
        <v>297.98</v>
      </c>
      <c r="T352" s="14">
        <v>2</v>
      </c>
      <c r="U352" s="22">
        <f t="shared" si="6"/>
        <v>595.96</v>
      </c>
      <c r="V352" t="s">
        <v>224</v>
      </c>
      <c r="W352">
        <v>0</v>
      </c>
      <c r="X352" t="s">
        <v>36</v>
      </c>
      <c r="Y352" t="s">
        <v>225</v>
      </c>
    </row>
    <row r="353" spans="1:25" x14ac:dyDescent="0.2">
      <c r="A353" t="s">
        <v>322</v>
      </c>
      <c r="B353" t="s">
        <v>323</v>
      </c>
      <c r="C353" t="s">
        <v>27</v>
      </c>
      <c r="D353" t="s">
        <v>324</v>
      </c>
      <c r="E353" t="s">
        <v>540</v>
      </c>
      <c r="F353" t="s">
        <v>541</v>
      </c>
      <c r="G353" s="1">
        <v>40914</v>
      </c>
      <c r="H353" s="1">
        <v>40863</v>
      </c>
      <c r="I353" t="s">
        <v>52</v>
      </c>
      <c r="J353" t="s">
        <v>190</v>
      </c>
      <c r="K353" t="s">
        <v>191</v>
      </c>
      <c r="L353" s="5">
        <v>420</v>
      </c>
      <c r="M353" s="6">
        <v>1</v>
      </c>
      <c r="N353" s="22">
        <v>420</v>
      </c>
      <c r="O353" t="s">
        <v>542</v>
      </c>
      <c r="S353" s="4">
        <v>420</v>
      </c>
      <c r="T353" s="14">
        <v>1</v>
      </c>
      <c r="U353" s="22">
        <v>420</v>
      </c>
      <c r="V353" t="s">
        <v>224</v>
      </c>
      <c r="W353">
        <v>0</v>
      </c>
      <c r="X353" t="s">
        <v>36</v>
      </c>
      <c r="Y353" t="s">
        <v>225</v>
      </c>
    </row>
    <row r="354" spans="1:25" x14ac:dyDescent="0.2">
      <c r="A354" t="s">
        <v>322</v>
      </c>
      <c r="B354" t="s">
        <v>323</v>
      </c>
      <c r="C354" t="s">
        <v>27</v>
      </c>
      <c r="D354" t="s">
        <v>324</v>
      </c>
      <c r="E354" t="s">
        <v>546</v>
      </c>
      <c r="F354" t="s">
        <v>547</v>
      </c>
      <c r="G354" s="1">
        <v>40914</v>
      </c>
      <c r="H354" s="1">
        <v>40872</v>
      </c>
      <c r="I354" t="s">
        <v>52</v>
      </c>
      <c r="J354" t="s">
        <v>190</v>
      </c>
      <c r="K354" t="s">
        <v>191</v>
      </c>
      <c r="L354" s="5">
        <v>200</v>
      </c>
      <c r="M354" s="6">
        <v>1</v>
      </c>
      <c r="N354" s="22">
        <v>200</v>
      </c>
      <c r="O354" t="s">
        <v>549</v>
      </c>
      <c r="S354" s="4">
        <v>200</v>
      </c>
      <c r="T354" s="14">
        <v>1</v>
      </c>
      <c r="U354" s="22">
        <v>200</v>
      </c>
      <c r="V354" t="s">
        <v>224</v>
      </c>
      <c r="W354">
        <v>0</v>
      </c>
      <c r="X354" t="s">
        <v>36</v>
      </c>
      <c r="Y354" t="s">
        <v>225</v>
      </c>
    </row>
    <row r="355" spans="1:25" x14ac:dyDescent="0.2">
      <c r="A355" t="s">
        <v>761</v>
      </c>
      <c r="B355" t="s">
        <v>762</v>
      </c>
      <c r="C355" t="s">
        <v>257</v>
      </c>
      <c r="D355" t="s">
        <v>763</v>
      </c>
      <c r="E355" t="s">
        <v>764</v>
      </c>
      <c r="F355" t="s">
        <v>765</v>
      </c>
      <c r="G355" s="1">
        <v>40914</v>
      </c>
      <c r="H355" s="1">
        <v>40876</v>
      </c>
      <c r="I355" t="s">
        <v>52</v>
      </c>
      <c r="J355" t="s">
        <v>190</v>
      </c>
      <c r="K355" t="s">
        <v>191</v>
      </c>
      <c r="L355" s="5">
        <v>19</v>
      </c>
      <c r="M355" s="6">
        <v>1</v>
      </c>
      <c r="N355" s="22">
        <v>19</v>
      </c>
      <c r="O355" t="s">
        <v>768</v>
      </c>
      <c r="S355" s="4">
        <v>19</v>
      </c>
      <c r="T355" s="14">
        <v>1</v>
      </c>
      <c r="U355" s="22">
        <v>19</v>
      </c>
      <c r="V355" t="s">
        <v>224</v>
      </c>
      <c r="W355">
        <v>0</v>
      </c>
      <c r="X355" t="s">
        <v>36</v>
      </c>
      <c r="Y355" t="s">
        <v>225</v>
      </c>
    </row>
    <row r="356" spans="1:25" x14ac:dyDescent="0.2">
      <c r="A356" t="s">
        <v>769</v>
      </c>
      <c r="B356" t="s">
        <v>770</v>
      </c>
      <c r="C356" t="s">
        <v>102</v>
      </c>
      <c r="D356" t="s">
        <v>771</v>
      </c>
      <c r="E356" t="s">
        <v>772</v>
      </c>
      <c r="F356" t="s">
        <v>773</v>
      </c>
      <c r="G356" s="1">
        <v>40914</v>
      </c>
      <c r="H356" s="1">
        <v>40847</v>
      </c>
      <c r="I356" t="s">
        <v>52</v>
      </c>
      <c r="J356" t="s">
        <v>190</v>
      </c>
      <c r="K356" t="s">
        <v>191</v>
      </c>
      <c r="L356" s="5">
        <v>21</v>
      </c>
      <c r="M356" s="6">
        <v>1</v>
      </c>
      <c r="N356" s="22">
        <v>21</v>
      </c>
      <c r="O356" t="s">
        <v>776</v>
      </c>
      <c r="S356" s="4">
        <v>21</v>
      </c>
      <c r="T356" s="14">
        <v>1</v>
      </c>
      <c r="U356" s="22">
        <v>21</v>
      </c>
      <c r="V356" t="s">
        <v>224</v>
      </c>
      <c r="W356">
        <v>0</v>
      </c>
      <c r="X356" t="s">
        <v>36</v>
      </c>
      <c r="Y356" t="s">
        <v>225</v>
      </c>
    </row>
    <row r="357" spans="1:25" x14ac:dyDescent="0.2">
      <c r="A357" t="s">
        <v>769</v>
      </c>
      <c r="B357" t="s">
        <v>770</v>
      </c>
      <c r="C357" t="s">
        <v>102</v>
      </c>
      <c r="D357" t="s">
        <v>771</v>
      </c>
      <c r="E357" t="s">
        <v>787</v>
      </c>
      <c r="F357" t="s">
        <v>788</v>
      </c>
      <c r="G357" s="1">
        <v>40921</v>
      </c>
      <c r="H357" s="1">
        <v>40855</v>
      </c>
      <c r="I357" t="s">
        <v>52</v>
      </c>
      <c r="J357" t="s">
        <v>190</v>
      </c>
      <c r="K357" t="s">
        <v>191</v>
      </c>
      <c r="L357" s="5">
        <v>21</v>
      </c>
      <c r="M357" s="6">
        <v>1</v>
      </c>
      <c r="N357" s="22">
        <v>21</v>
      </c>
      <c r="O357" t="s">
        <v>791</v>
      </c>
      <c r="S357" s="4">
        <v>21</v>
      </c>
      <c r="T357" s="14">
        <v>1</v>
      </c>
      <c r="U357" s="22">
        <v>21</v>
      </c>
      <c r="V357" t="s">
        <v>224</v>
      </c>
      <c r="W357">
        <v>0</v>
      </c>
      <c r="X357" t="s">
        <v>83</v>
      </c>
      <c r="Y357" t="s">
        <v>225</v>
      </c>
    </row>
    <row r="358" spans="1:25" x14ac:dyDescent="0.2">
      <c r="A358" t="s">
        <v>769</v>
      </c>
      <c r="B358" t="s">
        <v>770</v>
      </c>
      <c r="C358" t="s">
        <v>102</v>
      </c>
      <c r="D358" t="s">
        <v>771</v>
      </c>
      <c r="E358" t="s">
        <v>778</v>
      </c>
      <c r="F358" t="s">
        <v>779</v>
      </c>
      <c r="G358" s="1">
        <v>40914</v>
      </c>
      <c r="H358" s="1">
        <v>40868</v>
      </c>
      <c r="I358" t="s">
        <v>52</v>
      </c>
      <c r="J358" t="s">
        <v>190</v>
      </c>
      <c r="K358" t="s">
        <v>191</v>
      </c>
      <c r="L358" s="5">
        <v>21</v>
      </c>
      <c r="M358" s="6">
        <v>1</v>
      </c>
      <c r="N358" s="22">
        <v>21</v>
      </c>
      <c r="O358" t="s">
        <v>780</v>
      </c>
      <c r="S358" s="4">
        <v>21</v>
      </c>
      <c r="T358" s="14">
        <v>1</v>
      </c>
      <c r="U358" s="22">
        <v>21</v>
      </c>
      <c r="V358" t="s">
        <v>224</v>
      </c>
      <c r="W358">
        <v>0</v>
      </c>
      <c r="X358" t="s">
        <v>36</v>
      </c>
      <c r="Y358" t="s">
        <v>225</v>
      </c>
    </row>
    <row r="359" spans="1:25" x14ac:dyDescent="0.2">
      <c r="A359" t="s">
        <v>769</v>
      </c>
      <c r="B359" t="s">
        <v>770</v>
      </c>
      <c r="C359" t="s">
        <v>102</v>
      </c>
      <c r="D359" t="s">
        <v>771</v>
      </c>
      <c r="E359" t="s">
        <v>797</v>
      </c>
      <c r="F359" t="s">
        <v>798</v>
      </c>
      <c r="G359" s="1">
        <v>40914</v>
      </c>
      <c r="H359" s="1">
        <v>40871</v>
      </c>
      <c r="I359" t="s">
        <v>52</v>
      </c>
      <c r="J359" t="s">
        <v>190</v>
      </c>
      <c r="K359" t="s">
        <v>191</v>
      </c>
      <c r="L359" s="5">
        <v>21</v>
      </c>
      <c r="M359" s="6">
        <v>1</v>
      </c>
      <c r="N359" s="22">
        <v>21</v>
      </c>
      <c r="O359" t="s">
        <v>800</v>
      </c>
      <c r="S359" s="4">
        <v>21</v>
      </c>
      <c r="T359" s="14">
        <v>1</v>
      </c>
      <c r="U359" s="22">
        <v>21</v>
      </c>
      <c r="V359" t="s">
        <v>224</v>
      </c>
      <c r="W359">
        <v>0</v>
      </c>
      <c r="X359" t="s">
        <v>36</v>
      </c>
      <c r="Y359" t="s">
        <v>225</v>
      </c>
    </row>
    <row r="360" spans="1:25" x14ac:dyDescent="0.2">
      <c r="A360" t="s">
        <v>769</v>
      </c>
      <c r="B360" t="s">
        <v>770</v>
      </c>
      <c r="C360" t="s">
        <v>102</v>
      </c>
      <c r="D360" t="s">
        <v>771</v>
      </c>
      <c r="E360" t="s">
        <v>802</v>
      </c>
      <c r="F360" t="s">
        <v>803</v>
      </c>
      <c r="G360" s="1">
        <v>40914</v>
      </c>
      <c r="H360" s="1">
        <v>40875</v>
      </c>
      <c r="I360" t="s">
        <v>52</v>
      </c>
      <c r="J360" t="s">
        <v>190</v>
      </c>
      <c r="K360" t="s">
        <v>191</v>
      </c>
      <c r="L360" s="5">
        <v>21</v>
      </c>
      <c r="M360" s="6">
        <v>1</v>
      </c>
      <c r="N360" s="22">
        <v>21</v>
      </c>
      <c r="O360" t="s">
        <v>804</v>
      </c>
      <c r="S360" s="4">
        <v>21</v>
      </c>
      <c r="T360" s="14">
        <v>1</v>
      </c>
      <c r="U360" s="22">
        <v>21</v>
      </c>
      <c r="V360" t="s">
        <v>224</v>
      </c>
      <c r="W360">
        <v>0</v>
      </c>
      <c r="X360" t="s">
        <v>36</v>
      </c>
      <c r="Y360" t="s">
        <v>225</v>
      </c>
    </row>
    <row r="361" spans="1:25" x14ac:dyDescent="0.2">
      <c r="A361" t="s">
        <v>769</v>
      </c>
      <c r="B361" t="s">
        <v>770</v>
      </c>
      <c r="C361" t="s">
        <v>102</v>
      </c>
      <c r="D361" t="s">
        <v>771</v>
      </c>
      <c r="E361" t="s">
        <v>806</v>
      </c>
      <c r="F361" t="s">
        <v>807</v>
      </c>
      <c r="G361" s="1">
        <v>40914</v>
      </c>
      <c r="H361" s="1">
        <v>40891</v>
      </c>
      <c r="I361" t="s">
        <v>52</v>
      </c>
      <c r="J361" t="s">
        <v>190</v>
      </c>
      <c r="K361" t="s">
        <v>191</v>
      </c>
      <c r="L361" s="5">
        <v>21</v>
      </c>
      <c r="M361" s="6">
        <v>1</v>
      </c>
      <c r="N361" s="22">
        <v>21</v>
      </c>
      <c r="O361" t="s">
        <v>808</v>
      </c>
      <c r="S361" s="4">
        <v>21</v>
      </c>
      <c r="T361" s="14">
        <v>1</v>
      </c>
      <c r="U361" s="22">
        <v>21</v>
      </c>
      <c r="V361" t="s">
        <v>224</v>
      </c>
      <c r="W361">
        <v>0</v>
      </c>
      <c r="X361" t="s">
        <v>36</v>
      </c>
      <c r="Y361" t="s">
        <v>225</v>
      </c>
    </row>
    <row r="362" spans="1:25" x14ac:dyDescent="0.2">
      <c r="A362" t="s">
        <v>769</v>
      </c>
      <c r="B362" t="s">
        <v>770</v>
      </c>
      <c r="C362" t="s">
        <v>102</v>
      </c>
      <c r="D362" t="s">
        <v>771</v>
      </c>
      <c r="E362" t="s">
        <v>812</v>
      </c>
      <c r="F362" t="s">
        <v>813</v>
      </c>
      <c r="G362" s="1">
        <v>40914</v>
      </c>
      <c r="H362" s="1">
        <v>40899</v>
      </c>
      <c r="I362" t="s">
        <v>52</v>
      </c>
      <c r="J362" t="s">
        <v>190</v>
      </c>
      <c r="K362" t="s">
        <v>191</v>
      </c>
      <c r="L362" s="5">
        <v>21</v>
      </c>
      <c r="M362" s="6">
        <v>1</v>
      </c>
      <c r="N362" s="22">
        <v>21</v>
      </c>
      <c r="O362" t="s">
        <v>814</v>
      </c>
      <c r="S362" s="4">
        <v>21</v>
      </c>
      <c r="T362" s="14">
        <v>1</v>
      </c>
      <c r="U362" s="22">
        <v>21</v>
      </c>
      <c r="V362" t="s">
        <v>224</v>
      </c>
      <c r="W362">
        <v>0</v>
      </c>
      <c r="X362" t="s">
        <v>36</v>
      </c>
      <c r="Y362" t="s">
        <v>225</v>
      </c>
    </row>
    <row r="363" spans="1:25" x14ac:dyDescent="0.2">
      <c r="A363" t="s">
        <v>769</v>
      </c>
      <c r="B363" t="s">
        <v>770</v>
      </c>
      <c r="C363" t="s">
        <v>102</v>
      </c>
      <c r="D363" t="s">
        <v>771</v>
      </c>
      <c r="E363" t="s">
        <v>818</v>
      </c>
      <c r="F363" t="s">
        <v>819</v>
      </c>
      <c r="G363" s="1">
        <v>40935</v>
      </c>
      <c r="H363" s="1">
        <v>40927</v>
      </c>
      <c r="I363" t="s">
        <v>52</v>
      </c>
      <c r="J363" t="s">
        <v>190</v>
      </c>
      <c r="K363" t="s">
        <v>191</v>
      </c>
      <c r="L363" s="5">
        <v>26</v>
      </c>
      <c r="M363" s="6">
        <v>1</v>
      </c>
      <c r="N363" s="22">
        <v>26</v>
      </c>
      <c r="O363" t="s">
        <v>820</v>
      </c>
      <c r="S363" s="4">
        <v>26</v>
      </c>
      <c r="T363" s="14">
        <v>1</v>
      </c>
      <c r="U363" s="22">
        <v>26</v>
      </c>
      <c r="V363" t="s">
        <v>224</v>
      </c>
      <c r="W363">
        <v>0</v>
      </c>
      <c r="X363" t="s">
        <v>99</v>
      </c>
      <c r="Y363" t="s">
        <v>225</v>
      </c>
    </row>
    <row r="364" spans="1:25" x14ac:dyDescent="0.2">
      <c r="A364" t="s">
        <v>769</v>
      </c>
      <c r="B364" t="s">
        <v>770</v>
      </c>
      <c r="C364" t="s">
        <v>102</v>
      </c>
      <c r="D364" t="s">
        <v>771</v>
      </c>
      <c r="E364" t="s">
        <v>821</v>
      </c>
      <c r="F364" t="s">
        <v>822</v>
      </c>
      <c r="G364" s="1">
        <v>40935</v>
      </c>
      <c r="H364" s="1">
        <v>40920</v>
      </c>
      <c r="I364" t="s">
        <v>52</v>
      </c>
      <c r="J364" t="s">
        <v>190</v>
      </c>
      <c r="K364" t="s">
        <v>191</v>
      </c>
      <c r="L364" s="5">
        <v>19</v>
      </c>
      <c r="M364" s="6">
        <v>1</v>
      </c>
      <c r="N364" s="22">
        <v>19</v>
      </c>
      <c r="O364" t="s">
        <v>825</v>
      </c>
      <c r="S364" s="4">
        <v>19</v>
      </c>
      <c r="T364" s="14">
        <v>1</v>
      </c>
      <c r="U364" s="22">
        <v>19</v>
      </c>
      <c r="V364" t="s">
        <v>224</v>
      </c>
      <c r="W364">
        <v>0</v>
      </c>
      <c r="X364" t="s">
        <v>99</v>
      </c>
      <c r="Y364" t="s">
        <v>225</v>
      </c>
    </row>
    <row r="365" spans="1:25" x14ac:dyDescent="0.2">
      <c r="A365" t="s">
        <v>769</v>
      </c>
      <c r="B365" t="s">
        <v>770</v>
      </c>
      <c r="C365" t="s">
        <v>102</v>
      </c>
      <c r="D365" t="s">
        <v>771</v>
      </c>
      <c r="E365" t="s">
        <v>827</v>
      </c>
      <c r="F365" t="s">
        <v>828</v>
      </c>
      <c r="G365" s="1">
        <v>40935</v>
      </c>
      <c r="H365" s="1">
        <v>40920</v>
      </c>
      <c r="I365" t="s">
        <v>52</v>
      </c>
      <c r="J365" t="s">
        <v>190</v>
      </c>
      <c r="K365" t="s">
        <v>191</v>
      </c>
      <c r="L365" s="5">
        <v>19</v>
      </c>
      <c r="M365" s="6">
        <v>1</v>
      </c>
      <c r="N365" s="22">
        <v>19</v>
      </c>
      <c r="O365" t="s">
        <v>829</v>
      </c>
      <c r="S365" s="4">
        <v>19</v>
      </c>
      <c r="T365" s="14">
        <v>1</v>
      </c>
      <c r="U365" s="22">
        <v>19</v>
      </c>
      <c r="V365" t="s">
        <v>224</v>
      </c>
      <c r="W365">
        <v>0</v>
      </c>
      <c r="X365" t="s">
        <v>99</v>
      </c>
      <c r="Y365" t="s">
        <v>225</v>
      </c>
    </row>
    <row r="366" spans="1:25" x14ac:dyDescent="0.2">
      <c r="A366" t="s">
        <v>769</v>
      </c>
      <c r="B366" t="s">
        <v>770</v>
      </c>
      <c r="C366" t="s">
        <v>102</v>
      </c>
      <c r="D366" t="s">
        <v>771</v>
      </c>
      <c r="E366" t="s">
        <v>831</v>
      </c>
      <c r="F366" t="s">
        <v>832</v>
      </c>
      <c r="G366" s="1">
        <v>40935</v>
      </c>
      <c r="H366" s="1">
        <v>40892</v>
      </c>
      <c r="I366" t="s">
        <v>52</v>
      </c>
      <c r="J366" t="s">
        <v>190</v>
      </c>
      <c r="K366" t="s">
        <v>191</v>
      </c>
      <c r="L366" s="5">
        <v>21</v>
      </c>
      <c r="M366" s="6">
        <v>1</v>
      </c>
      <c r="N366" s="22">
        <v>21</v>
      </c>
      <c r="O366" t="s">
        <v>833</v>
      </c>
      <c r="S366" s="4">
        <v>21</v>
      </c>
      <c r="T366" s="14">
        <v>1</v>
      </c>
      <c r="U366" s="22">
        <v>21</v>
      </c>
      <c r="V366" t="s">
        <v>224</v>
      </c>
      <c r="W366">
        <v>0</v>
      </c>
      <c r="X366" t="s">
        <v>99</v>
      </c>
      <c r="Y366" t="s">
        <v>225</v>
      </c>
    </row>
    <row r="367" spans="1:25" x14ac:dyDescent="0.2">
      <c r="A367" t="s">
        <v>947</v>
      </c>
      <c r="B367" t="s">
        <v>948</v>
      </c>
      <c r="C367" t="s">
        <v>48</v>
      </c>
      <c r="D367" t="s">
        <v>949</v>
      </c>
      <c r="E367" t="s">
        <v>950</v>
      </c>
      <c r="F367" t="s">
        <v>951</v>
      </c>
      <c r="G367" s="1">
        <v>40935</v>
      </c>
      <c r="H367" s="1">
        <v>40912</v>
      </c>
      <c r="I367" t="s">
        <v>61</v>
      </c>
      <c r="J367" t="s">
        <v>190</v>
      </c>
      <c r="K367" t="s">
        <v>191</v>
      </c>
      <c r="L367" s="5">
        <v>10</v>
      </c>
      <c r="M367" s="6">
        <v>1</v>
      </c>
      <c r="N367" s="22">
        <v>10</v>
      </c>
      <c r="O367" t="s">
        <v>953</v>
      </c>
      <c r="S367" s="4">
        <v>10</v>
      </c>
      <c r="T367" s="14">
        <v>1</v>
      </c>
      <c r="U367" s="22">
        <v>10</v>
      </c>
      <c r="V367" t="s">
        <v>224</v>
      </c>
      <c r="W367">
        <v>0</v>
      </c>
      <c r="X367" t="s">
        <v>99</v>
      </c>
      <c r="Y367" t="s">
        <v>225</v>
      </c>
    </row>
    <row r="368" spans="1:25" x14ac:dyDescent="0.2">
      <c r="A368" t="s">
        <v>1126</v>
      </c>
      <c r="B368" t="s">
        <v>1127</v>
      </c>
      <c r="C368" t="s">
        <v>102</v>
      </c>
      <c r="D368" t="s">
        <v>1128</v>
      </c>
      <c r="E368" t="s">
        <v>1129</v>
      </c>
      <c r="F368" t="s">
        <v>1130</v>
      </c>
      <c r="G368" s="1">
        <v>40935</v>
      </c>
      <c r="H368" s="1">
        <v>40898</v>
      </c>
      <c r="I368" t="s">
        <v>63</v>
      </c>
      <c r="J368" t="s">
        <v>190</v>
      </c>
      <c r="K368" t="s">
        <v>191</v>
      </c>
      <c r="L368" s="5">
        <v>21</v>
      </c>
      <c r="M368" s="6">
        <v>1</v>
      </c>
      <c r="N368" s="22">
        <v>21</v>
      </c>
      <c r="O368" t="s">
        <v>1133</v>
      </c>
      <c r="S368" s="4">
        <v>21</v>
      </c>
      <c r="T368" s="14">
        <v>1</v>
      </c>
      <c r="U368" s="22">
        <v>21</v>
      </c>
      <c r="V368" t="s">
        <v>224</v>
      </c>
      <c r="W368">
        <v>0</v>
      </c>
      <c r="X368" t="s">
        <v>99</v>
      </c>
      <c r="Y368" t="s">
        <v>225</v>
      </c>
    </row>
    <row r="369" spans="1:25" x14ac:dyDescent="0.2">
      <c r="A369" t="s">
        <v>1126</v>
      </c>
      <c r="B369" t="s">
        <v>1127</v>
      </c>
      <c r="C369" t="s">
        <v>102</v>
      </c>
      <c r="D369" t="s">
        <v>1128</v>
      </c>
      <c r="E369" t="s">
        <v>1129</v>
      </c>
      <c r="F369" t="s">
        <v>1130</v>
      </c>
      <c r="G369" s="1">
        <v>40935</v>
      </c>
      <c r="H369" s="1">
        <v>40898</v>
      </c>
      <c r="I369" t="s">
        <v>52</v>
      </c>
      <c r="J369" t="s">
        <v>1137</v>
      </c>
      <c r="K369" t="s">
        <v>1138</v>
      </c>
      <c r="L369" s="5">
        <v>188.1</v>
      </c>
      <c r="M369" s="6">
        <v>3</v>
      </c>
      <c r="N369" s="22">
        <v>564.29999999999995</v>
      </c>
      <c r="O369" t="s">
        <v>1133</v>
      </c>
      <c r="P369" t="s">
        <v>1134</v>
      </c>
      <c r="Q369" t="s">
        <v>1135</v>
      </c>
      <c r="R369" t="s">
        <v>1136</v>
      </c>
      <c r="S369" s="4">
        <v>90.08</v>
      </c>
      <c r="T369" s="14">
        <v>3</v>
      </c>
      <c r="U369" s="22">
        <v>270.24</v>
      </c>
      <c r="V369" t="s">
        <v>224</v>
      </c>
      <c r="W369">
        <v>-1</v>
      </c>
      <c r="X369" t="s">
        <v>99</v>
      </c>
      <c r="Y369" t="s">
        <v>225</v>
      </c>
    </row>
    <row r="370" spans="1:25" x14ac:dyDescent="0.2">
      <c r="A370" t="s">
        <v>769</v>
      </c>
      <c r="B370" t="s">
        <v>770</v>
      </c>
      <c r="C370" t="s">
        <v>102</v>
      </c>
      <c r="D370" t="s">
        <v>771</v>
      </c>
      <c r="E370" t="s">
        <v>797</v>
      </c>
      <c r="F370" t="s">
        <v>798</v>
      </c>
      <c r="G370" s="1">
        <v>40914</v>
      </c>
      <c r="H370" s="1">
        <v>40871</v>
      </c>
      <c r="I370" t="s">
        <v>31</v>
      </c>
      <c r="J370" t="s">
        <v>799</v>
      </c>
      <c r="K370" t="s">
        <v>775</v>
      </c>
      <c r="L370" s="5">
        <v>450</v>
      </c>
      <c r="M370" s="6">
        <v>1</v>
      </c>
      <c r="N370" s="22">
        <v>450</v>
      </c>
      <c r="O370" t="s">
        <v>800</v>
      </c>
      <c r="P370" t="s">
        <v>801</v>
      </c>
      <c r="Q370" t="s">
        <v>77</v>
      </c>
      <c r="R370" t="s">
        <v>78</v>
      </c>
      <c r="S370" s="4">
        <v>161.28</v>
      </c>
      <c r="T370" s="14">
        <v>1</v>
      </c>
      <c r="U370" s="22">
        <v>161.28</v>
      </c>
      <c r="V370" t="s">
        <v>224</v>
      </c>
      <c r="W370">
        <v>-1</v>
      </c>
      <c r="X370" t="s">
        <v>36</v>
      </c>
      <c r="Y370" t="s">
        <v>225</v>
      </c>
    </row>
    <row r="371" spans="1:25" x14ac:dyDescent="0.2">
      <c r="A371" t="s">
        <v>769</v>
      </c>
      <c r="B371" t="s">
        <v>770</v>
      </c>
      <c r="C371" t="s">
        <v>102</v>
      </c>
      <c r="D371" t="s">
        <v>771</v>
      </c>
      <c r="E371" t="s">
        <v>802</v>
      </c>
      <c r="F371" t="s">
        <v>803</v>
      </c>
      <c r="G371" s="1">
        <v>40914</v>
      </c>
      <c r="H371" s="1">
        <v>40875</v>
      </c>
      <c r="I371" t="s">
        <v>31</v>
      </c>
      <c r="J371" t="s">
        <v>799</v>
      </c>
      <c r="K371" t="s">
        <v>775</v>
      </c>
      <c r="L371" s="5">
        <v>450</v>
      </c>
      <c r="M371" s="6">
        <v>1</v>
      </c>
      <c r="N371" s="22">
        <v>450</v>
      </c>
      <c r="O371" t="s">
        <v>804</v>
      </c>
      <c r="P371" t="s">
        <v>805</v>
      </c>
      <c r="Q371" t="s">
        <v>77</v>
      </c>
      <c r="R371" t="s">
        <v>78</v>
      </c>
      <c r="S371" s="4">
        <v>161.28</v>
      </c>
      <c r="T371" s="14">
        <v>1</v>
      </c>
      <c r="U371" s="22">
        <v>161.28</v>
      </c>
      <c r="V371" t="s">
        <v>224</v>
      </c>
      <c r="W371">
        <v>-1</v>
      </c>
      <c r="X371" t="s">
        <v>36</v>
      </c>
      <c r="Y371" t="s">
        <v>225</v>
      </c>
    </row>
    <row r="372" spans="1:25" x14ac:dyDescent="0.2">
      <c r="A372" t="s">
        <v>973</v>
      </c>
      <c r="B372" t="s">
        <v>974</v>
      </c>
      <c r="C372" t="s">
        <v>127</v>
      </c>
      <c r="D372" t="s">
        <v>975</v>
      </c>
      <c r="E372" t="s">
        <v>976</v>
      </c>
      <c r="F372" t="s">
        <v>977</v>
      </c>
      <c r="G372" s="1">
        <v>40933</v>
      </c>
      <c r="H372" s="1">
        <v>40918</v>
      </c>
      <c r="I372" t="s">
        <v>31</v>
      </c>
      <c r="J372" t="s">
        <v>978</v>
      </c>
      <c r="K372" t="s">
        <v>775</v>
      </c>
      <c r="L372" s="5">
        <v>330</v>
      </c>
      <c r="M372" s="6">
        <v>1</v>
      </c>
      <c r="N372" s="22">
        <v>330</v>
      </c>
      <c r="O372" t="s">
        <v>979</v>
      </c>
      <c r="S372" s="4">
        <v>138.46</v>
      </c>
      <c r="T372" s="14">
        <v>1</v>
      </c>
      <c r="U372" s="22">
        <f>T372*S372</f>
        <v>138.46</v>
      </c>
      <c r="V372" t="s">
        <v>224</v>
      </c>
      <c r="W372">
        <v>0</v>
      </c>
      <c r="X372" t="s">
        <v>99</v>
      </c>
      <c r="Y372" t="s">
        <v>225</v>
      </c>
    </row>
    <row r="373" spans="1:25" x14ac:dyDescent="0.2">
      <c r="A373" t="s">
        <v>769</v>
      </c>
      <c r="B373" t="s">
        <v>770</v>
      </c>
      <c r="C373" t="s">
        <v>102</v>
      </c>
      <c r="D373" t="s">
        <v>771</v>
      </c>
      <c r="E373" t="s">
        <v>772</v>
      </c>
      <c r="F373" t="s">
        <v>773</v>
      </c>
      <c r="G373" s="1">
        <v>40914</v>
      </c>
      <c r="H373" s="1">
        <v>40847</v>
      </c>
      <c r="I373" t="s">
        <v>31</v>
      </c>
      <c r="J373" t="s">
        <v>774</v>
      </c>
      <c r="K373" t="s">
        <v>775</v>
      </c>
      <c r="L373" s="5">
        <v>353</v>
      </c>
      <c r="M373" s="6">
        <v>5</v>
      </c>
      <c r="N373" s="22">
        <v>1765</v>
      </c>
      <c r="O373" t="s">
        <v>776</v>
      </c>
      <c r="P373" t="s">
        <v>777</v>
      </c>
      <c r="Q373" t="s">
        <v>57</v>
      </c>
      <c r="R373" t="s">
        <v>58</v>
      </c>
      <c r="S373" s="4">
        <v>195.72</v>
      </c>
      <c r="T373" s="14">
        <v>5</v>
      </c>
      <c r="U373" s="22">
        <v>978.6</v>
      </c>
      <c r="V373" t="s">
        <v>224</v>
      </c>
      <c r="W373">
        <v>-1</v>
      </c>
      <c r="X373" t="s">
        <v>36</v>
      </c>
      <c r="Y373" t="s">
        <v>225</v>
      </c>
    </row>
    <row r="374" spans="1:25" x14ac:dyDescent="0.2">
      <c r="A374" t="s">
        <v>769</v>
      </c>
      <c r="B374" t="s">
        <v>770</v>
      </c>
      <c r="C374" t="s">
        <v>102</v>
      </c>
      <c r="D374" t="s">
        <v>771</v>
      </c>
      <c r="E374" t="s">
        <v>778</v>
      </c>
      <c r="F374" t="s">
        <v>779</v>
      </c>
      <c r="G374" s="1">
        <v>40914</v>
      </c>
      <c r="H374" s="1">
        <v>40868</v>
      </c>
      <c r="I374" t="s">
        <v>31</v>
      </c>
      <c r="J374" t="s">
        <v>774</v>
      </c>
      <c r="K374" t="s">
        <v>775</v>
      </c>
      <c r="L374" s="5">
        <v>353</v>
      </c>
      <c r="M374" s="6">
        <v>4</v>
      </c>
      <c r="N374" s="22">
        <v>1412</v>
      </c>
      <c r="O374" t="s">
        <v>780</v>
      </c>
      <c r="P374" t="s">
        <v>781</v>
      </c>
      <c r="Q374" t="s">
        <v>77</v>
      </c>
      <c r="R374" t="s">
        <v>78</v>
      </c>
      <c r="S374" s="4">
        <v>195.72</v>
      </c>
      <c r="T374" s="14">
        <v>4</v>
      </c>
      <c r="U374" s="22">
        <v>782.88</v>
      </c>
      <c r="V374" t="s">
        <v>224</v>
      </c>
      <c r="W374">
        <v>-1</v>
      </c>
      <c r="X374" t="s">
        <v>36</v>
      </c>
      <c r="Y374" t="s">
        <v>225</v>
      </c>
    </row>
    <row r="375" spans="1:25" x14ac:dyDescent="0.2">
      <c r="A375" t="s">
        <v>769</v>
      </c>
      <c r="B375" t="s">
        <v>770</v>
      </c>
      <c r="C375" t="s">
        <v>102</v>
      </c>
      <c r="D375" t="s">
        <v>771</v>
      </c>
      <c r="E375" t="s">
        <v>831</v>
      </c>
      <c r="F375" t="s">
        <v>832</v>
      </c>
      <c r="G375" s="1">
        <v>40935</v>
      </c>
      <c r="H375" s="1">
        <v>40892</v>
      </c>
      <c r="I375" t="s">
        <v>31</v>
      </c>
      <c r="J375" t="s">
        <v>774</v>
      </c>
      <c r="K375" t="s">
        <v>775</v>
      </c>
      <c r="L375" s="5">
        <v>353</v>
      </c>
      <c r="M375" s="6">
        <v>4</v>
      </c>
      <c r="N375" s="22">
        <v>1412</v>
      </c>
      <c r="O375" t="s">
        <v>833</v>
      </c>
      <c r="P375" t="s">
        <v>834</v>
      </c>
      <c r="Q375" t="s">
        <v>119</v>
      </c>
      <c r="R375" t="s">
        <v>120</v>
      </c>
      <c r="S375" s="4">
        <v>195.72</v>
      </c>
      <c r="T375" s="14">
        <v>4</v>
      </c>
      <c r="U375" s="22">
        <v>782.88</v>
      </c>
      <c r="V375" t="s">
        <v>224</v>
      </c>
      <c r="W375">
        <v>-1</v>
      </c>
      <c r="X375" t="s">
        <v>99</v>
      </c>
      <c r="Y375" t="s">
        <v>225</v>
      </c>
    </row>
    <row r="376" spans="1:25" x14ac:dyDescent="0.2">
      <c r="A376" t="s">
        <v>947</v>
      </c>
      <c r="B376" t="s">
        <v>948</v>
      </c>
      <c r="C376" t="s">
        <v>48</v>
      </c>
      <c r="D376" t="s">
        <v>949</v>
      </c>
      <c r="E376" t="s">
        <v>950</v>
      </c>
      <c r="F376" t="s">
        <v>951</v>
      </c>
      <c r="G376" s="1">
        <v>40935</v>
      </c>
      <c r="H376" s="1">
        <v>40912</v>
      </c>
      <c r="I376" t="s">
        <v>52</v>
      </c>
      <c r="J376" t="s">
        <v>955</v>
      </c>
      <c r="K376" t="s">
        <v>775</v>
      </c>
      <c r="L376" s="5">
        <v>408</v>
      </c>
      <c r="M376" s="6">
        <v>3</v>
      </c>
      <c r="N376" s="22">
        <v>1224</v>
      </c>
      <c r="O376" t="s">
        <v>953</v>
      </c>
      <c r="P376" t="s">
        <v>954</v>
      </c>
      <c r="Q376" t="s">
        <v>97</v>
      </c>
      <c r="R376" t="s">
        <v>98</v>
      </c>
      <c r="S376" s="4">
        <v>173.33</v>
      </c>
      <c r="T376" s="14">
        <v>3</v>
      </c>
      <c r="U376" s="22">
        <v>519.99</v>
      </c>
      <c r="V376" t="s">
        <v>224</v>
      </c>
      <c r="W376">
        <v>-1</v>
      </c>
      <c r="X376" t="s">
        <v>99</v>
      </c>
      <c r="Y376" t="s">
        <v>225</v>
      </c>
    </row>
    <row r="377" spans="1:25" x14ac:dyDescent="0.2">
      <c r="A377" t="s">
        <v>947</v>
      </c>
      <c r="B377" t="s">
        <v>948</v>
      </c>
      <c r="C377" t="s">
        <v>48</v>
      </c>
      <c r="D377" t="s">
        <v>949</v>
      </c>
      <c r="E377" t="s">
        <v>950</v>
      </c>
      <c r="F377" t="s">
        <v>951</v>
      </c>
      <c r="G377" s="1">
        <v>40935</v>
      </c>
      <c r="H377" s="1">
        <v>40912</v>
      </c>
      <c r="I377" t="s">
        <v>31</v>
      </c>
      <c r="J377" t="s">
        <v>952</v>
      </c>
      <c r="K377" t="s">
        <v>775</v>
      </c>
      <c r="L377" s="5">
        <v>408</v>
      </c>
      <c r="M377" s="6">
        <v>2</v>
      </c>
      <c r="N377" s="22">
        <v>816</v>
      </c>
      <c r="O377" t="s">
        <v>953</v>
      </c>
      <c r="P377" t="s">
        <v>954</v>
      </c>
      <c r="Q377" t="s">
        <v>97</v>
      </c>
      <c r="R377" t="s">
        <v>98</v>
      </c>
      <c r="S377" s="4">
        <v>261.54000000000002</v>
      </c>
      <c r="T377" s="14">
        <v>2</v>
      </c>
      <c r="U377" s="22">
        <v>523.08000000000004</v>
      </c>
      <c r="V377" t="s">
        <v>224</v>
      </c>
      <c r="W377">
        <v>-1</v>
      </c>
      <c r="X377" t="s">
        <v>99</v>
      </c>
      <c r="Y377" t="s">
        <v>225</v>
      </c>
    </row>
    <row r="378" spans="1:25" x14ac:dyDescent="0.2">
      <c r="A378" t="s">
        <v>255</v>
      </c>
      <c r="B378" t="s">
        <v>256</v>
      </c>
      <c r="C378" t="s">
        <v>257</v>
      </c>
      <c r="D378" t="s">
        <v>258</v>
      </c>
      <c r="E378" t="s">
        <v>282</v>
      </c>
      <c r="F378" t="s">
        <v>283</v>
      </c>
      <c r="G378" s="1">
        <v>40914</v>
      </c>
      <c r="H378" s="1">
        <v>40603</v>
      </c>
      <c r="I378" t="s">
        <v>31</v>
      </c>
      <c r="J378" t="s">
        <v>284</v>
      </c>
      <c r="K378" t="s">
        <v>285</v>
      </c>
      <c r="L378" s="5">
        <v>64.5</v>
      </c>
      <c r="M378" s="6">
        <v>100</v>
      </c>
      <c r="N378" s="22">
        <v>6450</v>
      </c>
      <c r="O378" t="s">
        <v>286</v>
      </c>
      <c r="P378" t="s">
        <v>287</v>
      </c>
      <c r="Q378" t="s">
        <v>288</v>
      </c>
      <c r="R378" t="s">
        <v>289</v>
      </c>
      <c r="S378" s="4">
        <v>32.409999999999997</v>
      </c>
      <c r="T378" s="14">
        <v>100</v>
      </c>
      <c r="U378" s="22">
        <v>3241</v>
      </c>
      <c r="V378" t="s">
        <v>224</v>
      </c>
      <c r="W378">
        <v>-1</v>
      </c>
      <c r="X378" t="s">
        <v>36</v>
      </c>
      <c r="Y378" t="s">
        <v>225</v>
      </c>
    </row>
    <row r="379" spans="1:25" x14ac:dyDescent="0.2">
      <c r="A379" t="s">
        <v>761</v>
      </c>
      <c r="B379" t="s">
        <v>762</v>
      </c>
      <c r="C379" t="s">
        <v>257</v>
      </c>
      <c r="D379" t="s">
        <v>763</v>
      </c>
      <c r="E379" t="s">
        <v>764</v>
      </c>
      <c r="F379" t="s">
        <v>765</v>
      </c>
      <c r="G379" s="1">
        <v>40914</v>
      </c>
      <c r="H379" s="1">
        <v>40876</v>
      </c>
      <c r="I379" t="s">
        <v>31</v>
      </c>
      <c r="J379" t="s">
        <v>766</v>
      </c>
      <c r="K379" t="s">
        <v>767</v>
      </c>
      <c r="L379" s="5">
        <v>105.08</v>
      </c>
      <c r="M379" s="6">
        <v>3</v>
      </c>
      <c r="N379" s="22">
        <v>315.24</v>
      </c>
      <c r="O379" t="s">
        <v>768</v>
      </c>
      <c r="S379" s="4">
        <v>18.899999999999999</v>
      </c>
      <c r="T379" s="14">
        <v>3</v>
      </c>
      <c r="U379" s="22">
        <f t="shared" ref="U379:U385" si="7">T379*S379</f>
        <v>56.699999999999996</v>
      </c>
      <c r="V379" t="s">
        <v>224</v>
      </c>
      <c r="W379">
        <v>0</v>
      </c>
      <c r="X379" t="s">
        <v>36</v>
      </c>
      <c r="Y379" t="s">
        <v>225</v>
      </c>
    </row>
    <row r="380" spans="1:25" x14ac:dyDescent="0.2">
      <c r="A380" t="s">
        <v>1021</v>
      </c>
      <c r="B380" t="s">
        <v>1022</v>
      </c>
      <c r="C380" t="s">
        <v>48</v>
      </c>
      <c r="D380" t="s">
        <v>1023</v>
      </c>
      <c r="E380" t="s">
        <v>1024</v>
      </c>
      <c r="F380" t="s">
        <v>1025</v>
      </c>
      <c r="G380" s="1">
        <v>40935</v>
      </c>
      <c r="H380" s="1">
        <v>40919</v>
      </c>
      <c r="I380" t="s">
        <v>31</v>
      </c>
      <c r="J380" t="s">
        <v>766</v>
      </c>
      <c r="K380" t="s">
        <v>767</v>
      </c>
      <c r="L380" s="5">
        <v>69.5</v>
      </c>
      <c r="M380" s="6">
        <v>50</v>
      </c>
      <c r="N380" s="22">
        <v>3475</v>
      </c>
      <c r="O380" t="s">
        <v>1026</v>
      </c>
      <c r="S380" s="4">
        <v>18.899999999999999</v>
      </c>
      <c r="T380" s="14">
        <v>50</v>
      </c>
      <c r="U380" s="22">
        <f t="shared" si="7"/>
        <v>944.99999999999989</v>
      </c>
      <c r="V380" t="s">
        <v>224</v>
      </c>
      <c r="W380">
        <v>0</v>
      </c>
      <c r="X380" t="s">
        <v>99</v>
      </c>
      <c r="Y380" t="s">
        <v>225</v>
      </c>
    </row>
    <row r="381" spans="1:25" x14ac:dyDescent="0.2">
      <c r="A381" t="s">
        <v>865</v>
      </c>
      <c r="B381" t="s">
        <v>866</v>
      </c>
      <c r="C381" t="s">
        <v>48</v>
      </c>
      <c r="D381" t="s">
        <v>867</v>
      </c>
      <c r="E381" t="s">
        <v>928</v>
      </c>
      <c r="F381" t="s">
        <v>874</v>
      </c>
      <c r="G381" s="1">
        <v>40921</v>
      </c>
      <c r="H381" s="1">
        <v>40900</v>
      </c>
      <c r="I381" t="s">
        <v>31</v>
      </c>
      <c r="J381" t="s">
        <v>903</v>
      </c>
      <c r="K381" t="s">
        <v>929</v>
      </c>
      <c r="L381" s="5">
        <v>408</v>
      </c>
      <c r="M381" s="6">
        <v>20</v>
      </c>
      <c r="N381" s="22">
        <v>8160</v>
      </c>
      <c r="O381" t="s">
        <v>930</v>
      </c>
      <c r="S381" s="4">
        <v>311.11</v>
      </c>
      <c r="T381" s="14">
        <v>20</v>
      </c>
      <c r="U381" s="22">
        <f t="shared" si="7"/>
        <v>6222.2000000000007</v>
      </c>
      <c r="V381" t="s">
        <v>224</v>
      </c>
      <c r="W381">
        <v>0</v>
      </c>
      <c r="X381" t="s">
        <v>83</v>
      </c>
      <c r="Y381" t="s">
        <v>225</v>
      </c>
    </row>
    <row r="382" spans="1:25" x14ac:dyDescent="0.2">
      <c r="A382" t="s">
        <v>965</v>
      </c>
      <c r="B382" t="s">
        <v>966</v>
      </c>
      <c r="C382" t="s">
        <v>967</v>
      </c>
      <c r="D382" t="s">
        <v>968</v>
      </c>
      <c r="E382" t="s">
        <v>969</v>
      </c>
      <c r="F382" t="s">
        <v>970</v>
      </c>
      <c r="G382" s="1">
        <v>40933</v>
      </c>
      <c r="H382" s="1">
        <v>40931</v>
      </c>
      <c r="I382" t="s">
        <v>31</v>
      </c>
      <c r="J382" t="s">
        <v>971</v>
      </c>
      <c r="K382" t="s">
        <v>795</v>
      </c>
      <c r="L382" s="5">
        <v>184</v>
      </c>
      <c r="M382" s="6">
        <v>2</v>
      </c>
      <c r="N382" s="22">
        <v>368</v>
      </c>
      <c r="O382" t="s">
        <v>972</v>
      </c>
      <c r="S382" s="4">
        <v>61.65</v>
      </c>
      <c r="T382" s="14">
        <v>2</v>
      </c>
      <c r="U382" s="22">
        <f t="shared" si="7"/>
        <v>123.3</v>
      </c>
      <c r="V382" t="s">
        <v>224</v>
      </c>
      <c r="W382">
        <v>0</v>
      </c>
      <c r="X382" t="s">
        <v>99</v>
      </c>
      <c r="Y382" t="s">
        <v>225</v>
      </c>
    </row>
    <row r="383" spans="1:25" x14ac:dyDescent="0.2">
      <c r="A383" t="s">
        <v>769</v>
      </c>
      <c r="B383" t="s">
        <v>770</v>
      </c>
      <c r="C383" t="s">
        <v>102</v>
      </c>
      <c r="D383" t="s">
        <v>771</v>
      </c>
      <c r="E383" t="s">
        <v>787</v>
      </c>
      <c r="F383" t="s">
        <v>788</v>
      </c>
      <c r="G383" s="1">
        <v>40921</v>
      </c>
      <c r="H383" s="1">
        <v>40855</v>
      </c>
      <c r="I383" t="s">
        <v>31</v>
      </c>
      <c r="J383" t="s">
        <v>789</v>
      </c>
      <c r="K383" t="s">
        <v>790</v>
      </c>
      <c r="L383" s="5">
        <v>16</v>
      </c>
      <c r="M383" s="6">
        <v>5</v>
      </c>
      <c r="N383" s="22">
        <v>80</v>
      </c>
      <c r="O383" t="s">
        <v>791</v>
      </c>
      <c r="S383" s="4">
        <v>7.85</v>
      </c>
      <c r="T383" s="14">
        <v>5</v>
      </c>
      <c r="U383" s="22">
        <f t="shared" si="7"/>
        <v>39.25</v>
      </c>
      <c r="V383" t="s">
        <v>224</v>
      </c>
      <c r="W383">
        <v>0</v>
      </c>
      <c r="X383" t="s">
        <v>83</v>
      </c>
      <c r="Y383" t="s">
        <v>225</v>
      </c>
    </row>
    <row r="384" spans="1:25" x14ac:dyDescent="0.2">
      <c r="A384" t="s">
        <v>769</v>
      </c>
      <c r="B384" t="s">
        <v>770</v>
      </c>
      <c r="C384" t="s">
        <v>102</v>
      </c>
      <c r="D384" t="s">
        <v>771</v>
      </c>
      <c r="E384" t="s">
        <v>806</v>
      </c>
      <c r="F384" t="s">
        <v>807</v>
      </c>
      <c r="G384" s="1">
        <v>40914</v>
      </c>
      <c r="H384" s="1">
        <v>40891</v>
      </c>
      <c r="I384" t="s">
        <v>31</v>
      </c>
      <c r="J384" t="s">
        <v>789</v>
      </c>
      <c r="K384" t="s">
        <v>790</v>
      </c>
      <c r="L384" s="5">
        <v>17</v>
      </c>
      <c r="M384" s="6">
        <v>1</v>
      </c>
      <c r="N384" s="22">
        <v>17</v>
      </c>
      <c r="O384" t="s">
        <v>808</v>
      </c>
      <c r="S384" s="4">
        <v>7.85</v>
      </c>
      <c r="T384" s="14">
        <v>1</v>
      </c>
      <c r="U384" s="22">
        <f t="shared" si="7"/>
        <v>7.85</v>
      </c>
      <c r="V384" t="s">
        <v>224</v>
      </c>
      <c r="W384">
        <v>0</v>
      </c>
      <c r="X384" t="s">
        <v>36</v>
      </c>
      <c r="Y384" t="s">
        <v>225</v>
      </c>
    </row>
    <row r="385" spans="1:25" x14ac:dyDescent="0.2">
      <c r="A385" t="s">
        <v>769</v>
      </c>
      <c r="B385" t="s">
        <v>770</v>
      </c>
      <c r="C385" t="s">
        <v>102</v>
      </c>
      <c r="D385" t="s">
        <v>771</v>
      </c>
      <c r="E385" t="s">
        <v>818</v>
      </c>
      <c r="F385" t="s">
        <v>819</v>
      </c>
      <c r="G385" s="1">
        <v>40935</v>
      </c>
      <c r="H385" s="1">
        <v>40927</v>
      </c>
      <c r="I385" t="s">
        <v>31</v>
      </c>
      <c r="J385" t="s">
        <v>789</v>
      </c>
      <c r="K385" t="s">
        <v>790</v>
      </c>
      <c r="L385" s="5">
        <v>16</v>
      </c>
      <c r="M385" s="6">
        <v>14</v>
      </c>
      <c r="N385" s="22">
        <v>224</v>
      </c>
      <c r="O385" t="s">
        <v>820</v>
      </c>
      <c r="S385" s="4">
        <v>7.85</v>
      </c>
      <c r="T385" s="14">
        <v>14</v>
      </c>
      <c r="U385" s="22">
        <f t="shared" si="7"/>
        <v>109.89999999999999</v>
      </c>
      <c r="V385" t="s">
        <v>224</v>
      </c>
      <c r="W385">
        <v>0</v>
      </c>
      <c r="X385" t="s">
        <v>99</v>
      </c>
      <c r="Y385" t="s">
        <v>225</v>
      </c>
    </row>
    <row r="386" spans="1:25" x14ac:dyDescent="0.2">
      <c r="A386" t="s">
        <v>322</v>
      </c>
      <c r="B386" t="s">
        <v>323</v>
      </c>
      <c r="C386" t="s">
        <v>27</v>
      </c>
      <c r="D386" t="s">
        <v>324</v>
      </c>
      <c r="E386" t="s">
        <v>586</v>
      </c>
      <c r="F386" t="s">
        <v>587</v>
      </c>
      <c r="G386" s="1">
        <v>40914</v>
      </c>
      <c r="H386" s="1">
        <v>40914</v>
      </c>
      <c r="I386" t="s">
        <v>31</v>
      </c>
      <c r="J386" t="s">
        <v>588</v>
      </c>
      <c r="K386" t="s">
        <v>589</v>
      </c>
      <c r="L386" s="5">
        <v>273.60000000000002</v>
      </c>
      <c r="M386" s="6">
        <v>1</v>
      </c>
      <c r="N386" s="22">
        <v>273.60000000000002</v>
      </c>
      <c r="O386" t="s">
        <v>590</v>
      </c>
      <c r="S386" s="4">
        <v>273.60000000000002</v>
      </c>
      <c r="T386" s="14">
        <v>1</v>
      </c>
      <c r="U386" s="22">
        <v>273.60000000000002</v>
      </c>
      <c r="V386" t="s">
        <v>224</v>
      </c>
      <c r="W386">
        <v>0</v>
      </c>
      <c r="X386" t="s">
        <v>36</v>
      </c>
      <c r="Y386" t="s">
        <v>225</v>
      </c>
    </row>
    <row r="387" spans="1:25" x14ac:dyDescent="0.2">
      <c r="G387" s="1"/>
      <c r="H387" s="1"/>
    </row>
    <row r="388" spans="1:25" x14ac:dyDescent="0.2">
      <c r="G388" s="1"/>
      <c r="H388" s="1"/>
      <c r="N388" s="3">
        <f>SUM(N2:N387)</f>
        <v>427886.39999999991</v>
      </c>
      <c r="U388" s="3">
        <f>SUM(U2:U387)</f>
        <v>319613.97999999992</v>
      </c>
    </row>
    <row r="389" spans="1:25" x14ac:dyDescent="0.2">
      <c r="G389" s="1"/>
      <c r="H389" s="1"/>
    </row>
    <row r="390" spans="1:25" x14ac:dyDescent="0.2">
      <c r="G390" s="1"/>
      <c r="H390" s="1"/>
    </row>
    <row r="391" spans="1:25" x14ac:dyDescent="0.2">
      <c r="G391" s="1"/>
      <c r="H391" s="1"/>
    </row>
    <row r="392" spans="1:25" x14ac:dyDescent="0.2">
      <c r="G392" s="1"/>
      <c r="H392" s="1"/>
    </row>
    <row r="393" spans="1:25" x14ac:dyDescent="0.2">
      <c r="G393" s="1"/>
      <c r="H393" s="1"/>
    </row>
    <row r="394" spans="1:25" x14ac:dyDescent="0.2">
      <c r="G394" s="1"/>
      <c r="H394" s="1"/>
    </row>
    <row r="395" spans="1:25" x14ac:dyDescent="0.2">
      <c r="G395" s="1"/>
      <c r="H395" s="1"/>
    </row>
    <row r="396" spans="1:25" x14ac:dyDescent="0.2">
      <c r="G396" s="1"/>
      <c r="H396" s="1"/>
    </row>
    <row r="397" spans="1:25" x14ac:dyDescent="0.2">
      <c r="G397" s="1"/>
      <c r="H397" s="1"/>
    </row>
    <row r="398" spans="1:25" x14ac:dyDescent="0.2">
      <c r="G398" s="1"/>
      <c r="H398" s="1"/>
    </row>
    <row r="399" spans="1:25" x14ac:dyDescent="0.2">
      <c r="G399" s="1"/>
      <c r="H399" s="1"/>
    </row>
  </sheetData>
  <sortState ref="A12:Y399">
    <sortCondition ref="Y2:Y399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opLeftCell="A46" workbookViewId="0">
      <selection activeCell="J63" sqref="J63"/>
    </sheetView>
  </sheetViews>
  <sheetFormatPr baseColWidth="10" defaultColWidth="14.7109375" defaultRowHeight="12.75" x14ac:dyDescent="0.2"/>
  <cols>
    <col min="1" max="1" width="7.7109375" bestFit="1" customWidth="1"/>
    <col min="2" max="2" width="18.42578125" customWidth="1"/>
    <col min="3" max="3" width="11" customWidth="1"/>
    <col min="4" max="4" width="12.42578125" bestFit="1" customWidth="1"/>
    <col min="5" max="5" width="11.42578125" bestFit="1" customWidth="1"/>
    <col min="6" max="6" width="12.85546875" customWidth="1"/>
    <col min="7" max="7" width="13.5703125" bestFit="1" customWidth="1"/>
    <col min="8" max="8" width="13.140625" customWidth="1"/>
    <col min="9" max="9" width="4.7109375" customWidth="1"/>
    <col min="10" max="10" width="14.7109375" customWidth="1"/>
    <col min="11" max="11" width="12.5703125" customWidth="1"/>
    <col min="12" max="12" width="12" style="5" bestFit="1" customWidth="1"/>
    <col min="13" max="13" width="4.42578125" style="6" customWidth="1"/>
    <col min="14" max="14" width="13" style="12" bestFit="1" customWidth="1"/>
    <col min="15" max="16" width="9" bestFit="1" customWidth="1"/>
    <col min="17" max="17" width="10.42578125" bestFit="1" customWidth="1"/>
    <col min="18" max="18" width="9.42578125" customWidth="1"/>
    <col min="19" max="19" width="9.42578125" style="4" bestFit="1" customWidth="1"/>
    <col min="20" max="20" width="4" style="14" customWidth="1"/>
    <col min="21" max="21" width="11.5703125" style="12" bestFit="1" customWidth="1"/>
    <col min="22" max="22" width="12.85546875" bestFit="1" customWidth="1"/>
    <col min="23" max="23" width="7.28515625" bestFit="1" customWidth="1"/>
    <col min="24" max="24" width="11.42578125" bestFit="1" customWidth="1"/>
    <col min="25" max="25" width="14" bestFit="1" customWidth="1"/>
  </cols>
  <sheetData>
    <row r="1" spans="1:25" s="10" customForma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 t="s">
        <v>11</v>
      </c>
      <c r="M1" s="10" t="s">
        <v>12</v>
      </c>
      <c r="N1" s="11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1" t="s">
        <v>18</v>
      </c>
      <c r="T1" s="15" t="s">
        <v>19</v>
      </c>
      <c r="U1" s="11" t="s">
        <v>20</v>
      </c>
      <c r="V1" s="10" t="s">
        <v>21</v>
      </c>
      <c r="W1" s="10" t="s">
        <v>22</v>
      </c>
      <c r="X1" s="10" t="s">
        <v>23</v>
      </c>
      <c r="Y1" s="10" t="s">
        <v>24</v>
      </c>
    </row>
    <row r="2" spans="1:25" x14ac:dyDescent="0.2">
      <c r="A2" t="s">
        <v>904</v>
      </c>
      <c r="B2" t="s">
        <v>905</v>
      </c>
      <c r="C2" t="s">
        <v>906</v>
      </c>
      <c r="D2" t="s">
        <v>907</v>
      </c>
      <c r="E2" t="s">
        <v>1217</v>
      </c>
      <c r="F2" t="s">
        <v>1218</v>
      </c>
      <c r="G2" s="1">
        <v>40914</v>
      </c>
      <c r="H2" s="1">
        <v>40855</v>
      </c>
      <c r="I2" t="s">
        <v>31</v>
      </c>
      <c r="J2" t="s">
        <v>1219</v>
      </c>
      <c r="K2" t="s">
        <v>1219</v>
      </c>
      <c r="L2" s="5">
        <v>1205</v>
      </c>
      <c r="M2" s="6">
        <v>2</v>
      </c>
      <c r="N2" s="12">
        <v>2410</v>
      </c>
      <c r="O2" t="s">
        <v>1220</v>
      </c>
      <c r="P2" t="s">
        <v>1221</v>
      </c>
      <c r="Q2" t="s">
        <v>1222</v>
      </c>
      <c r="R2" t="s">
        <v>1223</v>
      </c>
      <c r="S2" s="4">
        <v>761.18</v>
      </c>
      <c r="T2" s="14">
        <v>2</v>
      </c>
      <c r="U2" s="12">
        <v>1522.36</v>
      </c>
      <c r="V2" t="s">
        <v>156</v>
      </c>
      <c r="W2" s="30">
        <f>1-U2/N2</f>
        <v>0.36831535269709548</v>
      </c>
      <c r="X2" t="s">
        <v>36</v>
      </c>
      <c r="Y2" t="s">
        <v>157</v>
      </c>
    </row>
    <row r="3" spans="1:25" x14ac:dyDescent="0.2">
      <c r="A3" t="s">
        <v>1072</v>
      </c>
      <c r="B3" t="s">
        <v>1073</v>
      </c>
      <c r="C3" t="s">
        <v>27</v>
      </c>
      <c r="D3" t="s">
        <v>1074</v>
      </c>
      <c r="E3" t="s">
        <v>1081</v>
      </c>
      <c r="F3" t="s">
        <v>1082</v>
      </c>
      <c r="G3" s="1">
        <v>40925</v>
      </c>
      <c r="H3" s="1">
        <v>40925</v>
      </c>
      <c r="I3" t="s">
        <v>31</v>
      </c>
      <c r="J3" t="s">
        <v>1083</v>
      </c>
      <c r="K3" t="s">
        <v>1084</v>
      </c>
      <c r="L3" s="5">
        <v>2248.46</v>
      </c>
      <c r="M3" s="6">
        <v>1</v>
      </c>
      <c r="N3" s="12">
        <v>2248.46</v>
      </c>
      <c r="O3" t="s">
        <v>1085</v>
      </c>
      <c r="S3" s="4">
        <v>1138.67</v>
      </c>
      <c r="T3" s="14">
        <v>1</v>
      </c>
      <c r="U3" s="12">
        <f>T3*S3</f>
        <v>1138.67</v>
      </c>
      <c r="V3" t="s">
        <v>156</v>
      </c>
      <c r="W3" s="30">
        <f t="shared" ref="W3:W60" si="0">1-U3/N3</f>
        <v>0.49357782660131821</v>
      </c>
      <c r="X3" t="s">
        <v>92</v>
      </c>
      <c r="Y3" t="s">
        <v>157</v>
      </c>
    </row>
    <row r="4" spans="1:25" x14ac:dyDescent="0.2">
      <c r="A4" t="s">
        <v>904</v>
      </c>
      <c r="B4" t="s">
        <v>905</v>
      </c>
      <c r="C4" t="s">
        <v>906</v>
      </c>
      <c r="D4" t="s">
        <v>907</v>
      </c>
      <c r="E4" t="s">
        <v>1226</v>
      </c>
      <c r="F4" t="s">
        <v>1227</v>
      </c>
      <c r="G4" s="1">
        <v>40914</v>
      </c>
      <c r="H4" s="1">
        <v>40882</v>
      </c>
      <c r="I4" t="s">
        <v>31</v>
      </c>
      <c r="J4" t="s">
        <v>1228</v>
      </c>
      <c r="K4" t="s">
        <v>1229</v>
      </c>
      <c r="L4" s="5">
        <v>595</v>
      </c>
      <c r="M4" s="6">
        <v>20</v>
      </c>
      <c r="N4" s="12">
        <v>11900</v>
      </c>
      <c r="O4" t="s">
        <v>1230</v>
      </c>
      <c r="P4" t="s">
        <v>1231</v>
      </c>
      <c r="Q4" t="s">
        <v>1232</v>
      </c>
      <c r="R4" t="s">
        <v>1233</v>
      </c>
      <c r="S4" s="4">
        <v>407.51</v>
      </c>
      <c r="T4" s="14">
        <v>20</v>
      </c>
      <c r="U4" s="12">
        <v>8150.2</v>
      </c>
      <c r="V4" t="s">
        <v>156</v>
      </c>
      <c r="W4" s="30">
        <f t="shared" si="0"/>
        <v>0.31510924369747906</v>
      </c>
      <c r="X4" t="s">
        <v>36</v>
      </c>
      <c r="Y4" t="s">
        <v>157</v>
      </c>
    </row>
    <row r="5" spans="1:25" x14ac:dyDescent="0.2">
      <c r="A5" t="s">
        <v>904</v>
      </c>
      <c r="B5" t="s">
        <v>905</v>
      </c>
      <c r="C5" t="s">
        <v>906</v>
      </c>
      <c r="D5" t="s">
        <v>907</v>
      </c>
      <c r="E5" t="s">
        <v>1217</v>
      </c>
      <c r="F5" t="s">
        <v>1218</v>
      </c>
      <c r="G5" s="1">
        <v>40914</v>
      </c>
      <c r="H5" s="1">
        <v>40855</v>
      </c>
      <c r="I5" t="s">
        <v>52</v>
      </c>
      <c r="J5" t="s">
        <v>1224</v>
      </c>
      <c r="K5" t="s">
        <v>1225</v>
      </c>
      <c r="L5" s="5">
        <v>610</v>
      </c>
      <c r="M5" s="6">
        <v>10</v>
      </c>
      <c r="N5" s="12">
        <v>6100</v>
      </c>
      <c r="O5" t="s">
        <v>1220</v>
      </c>
      <c r="P5" t="s">
        <v>1221</v>
      </c>
      <c r="Q5" t="s">
        <v>1222</v>
      </c>
      <c r="R5" t="s">
        <v>1223</v>
      </c>
      <c r="S5" s="4">
        <v>437.78</v>
      </c>
      <c r="T5" s="14">
        <v>10</v>
      </c>
      <c r="U5" s="12">
        <v>4377.8</v>
      </c>
      <c r="V5" t="s">
        <v>156</v>
      </c>
      <c r="W5" s="30">
        <f t="shared" si="0"/>
        <v>0.28232786885245897</v>
      </c>
      <c r="X5" t="s">
        <v>36</v>
      </c>
      <c r="Y5" t="s">
        <v>157</v>
      </c>
    </row>
    <row r="6" spans="1:25" x14ac:dyDescent="0.2">
      <c r="A6" t="s">
        <v>627</v>
      </c>
      <c r="B6" t="s">
        <v>628</v>
      </c>
      <c r="C6" t="s">
        <v>136</v>
      </c>
      <c r="D6" t="s">
        <v>629</v>
      </c>
      <c r="E6" t="s">
        <v>649</v>
      </c>
      <c r="F6" t="s">
        <v>650</v>
      </c>
      <c r="G6" s="1">
        <v>40935</v>
      </c>
      <c r="H6" s="1">
        <v>40883</v>
      </c>
      <c r="I6" t="s">
        <v>63</v>
      </c>
      <c r="J6" t="s">
        <v>661</v>
      </c>
      <c r="K6" t="s">
        <v>662</v>
      </c>
      <c r="L6" s="5">
        <v>741</v>
      </c>
      <c r="M6" s="6">
        <v>1</v>
      </c>
      <c r="N6" s="12">
        <v>741</v>
      </c>
      <c r="O6" t="s">
        <v>653</v>
      </c>
      <c r="P6" t="s">
        <v>654</v>
      </c>
      <c r="Q6" t="s">
        <v>655</v>
      </c>
      <c r="R6" t="s">
        <v>656</v>
      </c>
      <c r="S6" s="4">
        <v>461.07</v>
      </c>
      <c r="T6" s="14">
        <v>1</v>
      </c>
      <c r="U6" s="12">
        <v>461.07</v>
      </c>
      <c r="V6" t="s">
        <v>156</v>
      </c>
      <c r="W6" s="30">
        <f t="shared" si="0"/>
        <v>0.37777327935222671</v>
      </c>
      <c r="X6" t="s">
        <v>99</v>
      </c>
      <c r="Y6" t="s">
        <v>157</v>
      </c>
    </row>
    <row r="7" spans="1:25" x14ac:dyDescent="0.2">
      <c r="A7" t="s">
        <v>1096</v>
      </c>
      <c r="B7" t="s">
        <v>1097</v>
      </c>
      <c r="C7" t="s">
        <v>127</v>
      </c>
      <c r="D7" t="s">
        <v>1097</v>
      </c>
      <c r="E7" t="s">
        <v>1098</v>
      </c>
      <c r="F7" t="s">
        <v>1099</v>
      </c>
      <c r="G7" s="1">
        <v>40928</v>
      </c>
      <c r="H7" s="1">
        <v>40870</v>
      </c>
      <c r="I7" t="s">
        <v>61</v>
      </c>
      <c r="J7" t="s">
        <v>1105</v>
      </c>
      <c r="K7" t="s">
        <v>1106</v>
      </c>
      <c r="L7" s="5">
        <v>688.7</v>
      </c>
      <c r="M7" s="6">
        <v>2</v>
      </c>
      <c r="N7" s="12">
        <v>1377.4</v>
      </c>
      <c r="O7" t="s">
        <v>1102</v>
      </c>
      <c r="S7" s="4">
        <v>472.71</v>
      </c>
      <c r="T7" s="14">
        <v>2</v>
      </c>
      <c r="U7" s="12">
        <f>T7*S7</f>
        <v>945.42</v>
      </c>
      <c r="V7" t="s">
        <v>156</v>
      </c>
      <c r="W7" s="30">
        <f t="shared" si="0"/>
        <v>0.31361986351096272</v>
      </c>
      <c r="X7" t="s">
        <v>92</v>
      </c>
      <c r="Y7" t="s">
        <v>157</v>
      </c>
    </row>
    <row r="8" spans="1:25" x14ac:dyDescent="0.2">
      <c r="A8" t="s">
        <v>627</v>
      </c>
      <c r="B8" t="s">
        <v>628</v>
      </c>
      <c r="C8" t="s">
        <v>136</v>
      </c>
      <c r="D8" t="s">
        <v>629</v>
      </c>
      <c r="E8" t="s">
        <v>649</v>
      </c>
      <c r="F8" t="s">
        <v>650</v>
      </c>
      <c r="G8" s="1">
        <v>40935</v>
      </c>
      <c r="H8" s="1">
        <v>40883</v>
      </c>
      <c r="I8" t="s">
        <v>52</v>
      </c>
      <c r="J8" t="s">
        <v>657</v>
      </c>
      <c r="K8" t="s">
        <v>658</v>
      </c>
      <c r="L8" s="5">
        <v>721.8</v>
      </c>
      <c r="M8" s="6">
        <v>1</v>
      </c>
      <c r="N8" s="12">
        <v>721.8</v>
      </c>
      <c r="O8" t="s">
        <v>653</v>
      </c>
      <c r="P8" t="s">
        <v>654</v>
      </c>
      <c r="Q8" t="s">
        <v>655</v>
      </c>
      <c r="R8" t="s">
        <v>656</v>
      </c>
      <c r="S8" s="4">
        <v>437.78</v>
      </c>
      <c r="T8" s="14">
        <v>1</v>
      </c>
      <c r="U8" s="12">
        <v>437.78</v>
      </c>
      <c r="V8" t="s">
        <v>156</v>
      </c>
      <c r="W8" s="30">
        <f t="shared" si="0"/>
        <v>0.39348850096979771</v>
      </c>
      <c r="X8" t="s">
        <v>99</v>
      </c>
      <c r="Y8" t="s">
        <v>157</v>
      </c>
    </row>
    <row r="9" spans="1:25" x14ac:dyDescent="0.2">
      <c r="A9" t="s">
        <v>627</v>
      </c>
      <c r="B9" t="s">
        <v>628</v>
      </c>
      <c r="C9" t="s">
        <v>136</v>
      </c>
      <c r="D9" t="s">
        <v>629</v>
      </c>
      <c r="E9" t="s">
        <v>649</v>
      </c>
      <c r="F9" t="s">
        <v>650</v>
      </c>
      <c r="G9" s="1">
        <v>40935</v>
      </c>
      <c r="H9" s="1">
        <v>40883</v>
      </c>
      <c r="I9" t="s">
        <v>61</v>
      </c>
      <c r="J9" t="s">
        <v>659</v>
      </c>
      <c r="K9" t="s">
        <v>660</v>
      </c>
      <c r="L9" s="5">
        <v>721.8</v>
      </c>
      <c r="M9" s="6">
        <v>1</v>
      </c>
      <c r="N9" s="12">
        <v>721.8</v>
      </c>
      <c r="O9" t="s">
        <v>653</v>
      </c>
      <c r="P9" t="s">
        <v>654</v>
      </c>
      <c r="Q9" t="s">
        <v>655</v>
      </c>
      <c r="R9" t="s">
        <v>656</v>
      </c>
      <c r="S9" s="4">
        <v>437.78</v>
      </c>
      <c r="T9" s="14">
        <v>1</v>
      </c>
      <c r="U9" s="12">
        <v>437.78</v>
      </c>
      <c r="V9" t="s">
        <v>156</v>
      </c>
      <c r="W9" s="30">
        <f t="shared" si="0"/>
        <v>0.39348850096979771</v>
      </c>
      <c r="X9" t="s">
        <v>99</v>
      </c>
      <c r="Y9" t="s">
        <v>157</v>
      </c>
    </row>
    <row r="10" spans="1:25" x14ac:dyDescent="0.2">
      <c r="A10" t="s">
        <v>1107</v>
      </c>
      <c r="B10" t="s">
        <v>1108</v>
      </c>
      <c r="C10" t="s">
        <v>228</v>
      </c>
      <c r="D10" t="s">
        <v>1109</v>
      </c>
      <c r="E10" t="s">
        <v>1110</v>
      </c>
      <c r="F10" t="s">
        <v>1111</v>
      </c>
      <c r="G10" s="1">
        <v>40914</v>
      </c>
      <c r="H10" s="1">
        <v>40882</v>
      </c>
      <c r="I10" t="s">
        <v>31</v>
      </c>
      <c r="J10" t="s">
        <v>1112</v>
      </c>
      <c r="K10" t="s">
        <v>1112</v>
      </c>
      <c r="L10" s="5">
        <v>994</v>
      </c>
      <c r="M10" s="6">
        <v>1</v>
      </c>
      <c r="N10" s="12">
        <v>994</v>
      </c>
      <c r="O10" t="s">
        <v>1113</v>
      </c>
      <c r="P10" t="s">
        <v>1114</v>
      </c>
      <c r="Q10" t="s">
        <v>1115</v>
      </c>
      <c r="R10" t="s">
        <v>1116</v>
      </c>
      <c r="S10" s="4">
        <v>559.04999999999995</v>
      </c>
      <c r="T10" s="14">
        <v>1</v>
      </c>
      <c r="U10" s="12">
        <v>559.04999999999995</v>
      </c>
      <c r="V10" t="s">
        <v>156</v>
      </c>
      <c r="W10" s="30">
        <f t="shared" si="0"/>
        <v>0.43757545271629783</v>
      </c>
      <c r="X10" t="s">
        <v>36</v>
      </c>
      <c r="Y10" t="s">
        <v>157</v>
      </c>
    </row>
    <row r="11" spans="1:25" x14ac:dyDescent="0.2">
      <c r="A11" t="s">
        <v>627</v>
      </c>
      <c r="B11" t="s">
        <v>628</v>
      </c>
      <c r="C11" t="s">
        <v>136</v>
      </c>
      <c r="D11" t="s">
        <v>629</v>
      </c>
      <c r="E11" t="s">
        <v>641</v>
      </c>
      <c r="F11" t="s">
        <v>642</v>
      </c>
      <c r="G11" s="1">
        <v>40913</v>
      </c>
      <c r="H11" s="1">
        <v>40883</v>
      </c>
      <c r="I11" t="s">
        <v>31</v>
      </c>
      <c r="J11" t="s">
        <v>643</v>
      </c>
      <c r="K11" t="s">
        <v>644</v>
      </c>
      <c r="L11" s="5">
        <v>620.95000000000005</v>
      </c>
      <c r="M11" s="6">
        <v>1</v>
      </c>
      <c r="N11" s="12">
        <v>620.95000000000005</v>
      </c>
      <c r="O11" t="s">
        <v>645</v>
      </c>
      <c r="P11" t="s">
        <v>646</v>
      </c>
      <c r="Q11" t="s">
        <v>647</v>
      </c>
      <c r="R11" t="s">
        <v>648</v>
      </c>
      <c r="S11" s="4">
        <v>458.11</v>
      </c>
      <c r="T11" s="14">
        <v>1</v>
      </c>
      <c r="U11" s="12">
        <v>458.11</v>
      </c>
      <c r="V11" t="s">
        <v>156</v>
      </c>
      <c r="W11" s="30">
        <f t="shared" si="0"/>
        <v>0.26224333682261058</v>
      </c>
      <c r="X11" t="s">
        <v>36</v>
      </c>
      <c r="Y11" t="s">
        <v>157</v>
      </c>
    </row>
    <row r="12" spans="1:25" x14ac:dyDescent="0.2">
      <c r="A12" t="s">
        <v>627</v>
      </c>
      <c r="B12" t="s">
        <v>628</v>
      </c>
      <c r="C12" t="s">
        <v>136</v>
      </c>
      <c r="D12" t="s">
        <v>629</v>
      </c>
      <c r="E12" t="s">
        <v>665</v>
      </c>
      <c r="F12" t="s">
        <v>666</v>
      </c>
      <c r="G12" s="1">
        <v>40935</v>
      </c>
      <c r="H12" s="1">
        <v>40917</v>
      </c>
      <c r="I12" t="s">
        <v>31</v>
      </c>
      <c r="J12" t="s">
        <v>667</v>
      </c>
      <c r="K12" t="s">
        <v>668</v>
      </c>
      <c r="L12" s="5">
        <v>519.20000000000005</v>
      </c>
      <c r="M12" s="6">
        <v>1</v>
      </c>
      <c r="N12" s="12">
        <v>519.20000000000005</v>
      </c>
      <c r="O12" t="s">
        <v>669</v>
      </c>
      <c r="P12" t="s">
        <v>670</v>
      </c>
      <c r="Q12" t="s">
        <v>671</v>
      </c>
      <c r="R12" t="s">
        <v>656</v>
      </c>
      <c r="S12" s="4">
        <v>390.1</v>
      </c>
      <c r="T12" s="14">
        <v>1</v>
      </c>
      <c r="U12" s="12">
        <v>390.1</v>
      </c>
      <c r="V12" t="s">
        <v>156</v>
      </c>
      <c r="W12" s="30">
        <f t="shared" si="0"/>
        <v>0.24865177195685673</v>
      </c>
      <c r="X12" t="s">
        <v>99</v>
      </c>
      <c r="Y12" t="s">
        <v>157</v>
      </c>
    </row>
    <row r="13" spans="1:25" x14ac:dyDescent="0.2">
      <c r="A13" t="s">
        <v>627</v>
      </c>
      <c r="B13" t="s">
        <v>628</v>
      </c>
      <c r="C13" t="s">
        <v>136</v>
      </c>
      <c r="D13" t="s">
        <v>629</v>
      </c>
      <c r="E13" t="s">
        <v>649</v>
      </c>
      <c r="F13" t="s">
        <v>650</v>
      </c>
      <c r="G13" s="1">
        <v>40935</v>
      </c>
      <c r="H13" s="1">
        <v>40883</v>
      </c>
      <c r="I13" t="s">
        <v>31</v>
      </c>
      <c r="J13" t="s">
        <v>651</v>
      </c>
      <c r="K13" t="s">
        <v>652</v>
      </c>
      <c r="L13" s="5">
        <v>536.25</v>
      </c>
      <c r="M13" s="6">
        <v>1</v>
      </c>
      <c r="N13" s="12">
        <v>536.25</v>
      </c>
      <c r="O13" t="s">
        <v>653</v>
      </c>
      <c r="P13" t="s">
        <v>654</v>
      </c>
      <c r="Q13" t="s">
        <v>655</v>
      </c>
      <c r="R13" t="s">
        <v>656</v>
      </c>
      <c r="S13" s="4">
        <v>399.78</v>
      </c>
      <c r="T13" s="14">
        <v>1</v>
      </c>
      <c r="U13" s="12">
        <v>399.78</v>
      </c>
      <c r="V13" t="s">
        <v>156</v>
      </c>
      <c r="W13" s="30">
        <f t="shared" si="0"/>
        <v>0.25448951048951052</v>
      </c>
      <c r="X13" t="s">
        <v>99</v>
      </c>
      <c r="Y13" t="s">
        <v>157</v>
      </c>
    </row>
    <row r="14" spans="1:25" x14ac:dyDescent="0.2">
      <c r="A14" t="s">
        <v>144</v>
      </c>
      <c r="B14" t="s">
        <v>145</v>
      </c>
      <c r="C14" t="s">
        <v>146</v>
      </c>
      <c r="D14" t="s">
        <v>147</v>
      </c>
      <c r="E14" t="s">
        <v>148</v>
      </c>
      <c r="F14" t="s">
        <v>149</v>
      </c>
      <c r="G14" s="1">
        <v>40913</v>
      </c>
      <c r="H14" s="1">
        <v>40871</v>
      </c>
      <c r="I14" t="s">
        <v>31</v>
      </c>
      <c r="J14" t="s">
        <v>150</v>
      </c>
      <c r="K14" t="s">
        <v>151</v>
      </c>
      <c r="L14" s="5">
        <v>830</v>
      </c>
      <c r="M14" s="6">
        <v>1</v>
      </c>
      <c r="N14" s="12">
        <v>830</v>
      </c>
      <c r="O14" t="s">
        <v>152</v>
      </c>
      <c r="P14" t="s">
        <v>153</v>
      </c>
      <c r="Q14" t="s">
        <v>154</v>
      </c>
      <c r="R14" t="s">
        <v>155</v>
      </c>
      <c r="S14" s="4">
        <v>463.53</v>
      </c>
      <c r="T14" s="14">
        <v>1</v>
      </c>
      <c r="U14" s="12">
        <v>463.53</v>
      </c>
      <c r="V14" t="s">
        <v>156</v>
      </c>
      <c r="W14" s="30">
        <f t="shared" si="0"/>
        <v>0.44153012048192775</v>
      </c>
      <c r="X14" t="s">
        <v>36</v>
      </c>
      <c r="Y14" t="s">
        <v>157</v>
      </c>
    </row>
    <row r="15" spans="1:25" x14ac:dyDescent="0.2">
      <c r="A15" t="s">
        <v>627</v>
      </c>
      <c r="B15" t="s">
        <v>628</v>
      </c>
      <c r="C15" t="s">
        <v>136</v>
      </c>
      <c r="D15" t="s">
        <v>629</v>
      </c>
      <c r="E15" t="s">
        <v>649</v>
      </c>
      <c r="F15" t="s">
        <v>650</v>
      </c>
      <c r="G15" s="1">
        <v>40935</v>
      </c>
      <c r="H15" s="1">
        <v>40883</v>
      </c>
      <c r="I15" t="s">
        <v>64</v>
      </c>
      <c r="J15" t="s">
        <v>663</v>
      </c>
      <c r="K15" t="s">
        <v>664</v>
      </c>
      <c r="L15" s="5">
        <v>169</v>
      </c>
      <c r="M15" s="6">
        <v>2</v>
      </c>
      <c r="N15" s="12">
        <v>338</v>
      </c>
      <c r="O15" t="s">
        <v>653</v>
      </c>
      <c r="P15" t="s">
        <v>654</v>
      </c>
      <c r="Q15" t="s">
        <v>655</v>
      </c>
      <c r="R15" t="s">
        <v>656</v>
      </c>
      <c r="S15" s="4">
        <v>108.98</v>
      </c>
      <c r="T15" s="14">
        <v>2</v>
      </c>
      <c r="U15" s="12">
        <v>217.96</v>
      </c>
      <c r="V15" t="s">
        <v>156</v>
      </c>
      <c r="W15" s="30">
        <f t="shared" si="0"/>
        <v>0.35514792899408276</v>
      </c>
      <c r="X15" t="s">
        <v>99</v>
      </c>
      <c r="Y15" t="s">
        <v>157</v>
      </c>
    </row>
    <row r="16" spans="1:25" x14ac:dyDescent="0.2">
      <c r="A16" t="s">
        <v>192</v>
      </c>
      <c r="B16" t="s">
        <v>193</v>
      </c>
      <c r="C16" t="s">
        <v>194</v>
      </c>
      <c r="D16" t="s">
        <v>195</v>
      </c>
      <c r="E16" t="s">
        <v>196</v>
      </c>
      <c r="F16" t="s">
        <v>197</v>
      </c>
      <c r="G16" s="1">
        <v>40919</v>
      </c>
      <c r="H16" s="1">
        <v>40869</v>
      </c>
      <c r="I16" t="s">
        <v>31</v>
      </c>
      <c r="J16" t="s">
        <v>198</v>
      </c>
      <c r="K16" t="s">
        <v>199</v>
      </c>
      <c r="L16" s="5">
        <v>1425.6</v>
      </c>
      <c r="M16" s="6">
        <v>1</v>
      </c>
      <c r="N16" s="12">
        <v>1425.6</v>
      </c>
      <c r="O16" t="s">
        <v>200</v>
      </c>
      <c r="P16" t="s">
        <v>201</v>
      </c>
      <c r="Q16" t="s">
        <v>202</v>
      </c>
      <c r="R16" t="s">
        <v>203</v>
      </c>
      <c r="S16" s="4">
        <v>1010.99</v>
      </c>
      <c r="T16" s="14">
        <v>1</v>
      </c>
      <c r="U16" s="12">
        <v>1010.99</v>
      </c>
      <c r="V16" t="s">
        <v>156</v>
      </c>
      <c r="W16" s="30">
        <f t="shared" si="0"/>
        <v>0.29083193041526367</v>
      </c>
      <c r="X16" t="s">
        <v>83</v>
      </c>
      <c r="Y16" t="s">
        <v>157</v>
      </c>
    </row>
    <row r="17" spans="1:25" x14ac:dyDescent="0.2">
      <c r="A17" t="s">
        <v>158</v>
      </c>
      <c r="B17" t="s">
        <v>159</v>
      </c>
      <c r="C17" t="s">
        <v>160</v>
      </c>
      <c r="D17" t="s">
        <v>161</v>
      </c>
      <c r="E17" t="s">
        <v>162</v>
      </c>
      <c r="F17" t="s">
        <v>163</v>
      </c>
      <c r="G17" s="1">
        <v>40914</v>
      </c>
      <c r="H17" s="1">
        <v>40871</v>
      </c>
      <c r="I17" t="s">
        <v>31</v>
      </c>
      <c r="J17" t="s">
        <v>164</v>
      </c>
      <c r="K17" t="s">
        <v>164</v>
      </c>
      <c r="L17" s="5">
        <v>446</v>
      </c>
      <c r="M17" s="6">
        <v>2</v>
      </c>
      <c r="N17" s="12">
        <v>892</v>
      </c>
      <c r="O17" t="s">
        <v>165</v>
      </c>
      <c r="P17" t="s">
        <v>166</v>
      </c>
      <c r="Q17" t="s">
        <v>167</v>
      </c>
      <c r="R17" t="s">
        <v>168</v>
      </c>
      <c r="S17" s="4">
        <v>261.93</v>
      </c>
      <c r="T17" s="14">
        <v>2</v>
      </c>
      <c r="U17" s="12">
        <v>523.86</v>
      </c>
      <c r="V17" t="s">
        <v>156</v>
      </c>
      <c r="W17" s="30">
        <f t="shared" si="0"/>
        <v>0.41271300448430492</v>
      </c>
      <c r="X17" t="s">
        <v>36</v>
      </c>
      <c r="Y17" t="s">
        <v>157</v>
      </c>
    </row>
    <row r="18" spans="1:25" x14ac:dyDescent="0.2">
      <c r="A18" t="s">
        <v>1096</v>
      </c>
      <c r="B18" t="s">
        <v>1097</v>
      </c>
      <c r="C18" t="s">
        <v>127</v>
      </c>
      <c r="D18" t="s">
        <v>1097</v>
      </c>
      <c r="E18" t="s">
        <v>1098</v>
      </c>
      <c r="F18" t="s">
        <v>1099</v>
      </c>
      <c r="G18" s="1">
        <v>40928</v>
      </c>
      <c r="H18" s="1">
        <v>40870</v>
      </c>
      <c r="I18" t="s">
        <v>31</v>
      </c>
      <c r="J18" t="s">
        <v>1100</v>
      </c>
      <c r="K18" t="s">
        <v>1101</v>
      </c>
      <c r="L18" s="5">
        <v>769.21</v>
      </c>
      <c r="M18" s="6">
        <v>40</v>
      </c>
      <c r="N18" s="12">
        <v>30768.400000000001</v>
      </c>
      <c r="O18" t="s">
        <v>1102</v>
      </c>
      <c r="S18" s="4">
        <v>564.55999999999995</v>
      </c>
      <c r="T18" s="14">
        <v>40</v>
      </c>
      <c r="U18" s="12">
        <f>T18*S18</f>
        <v>22582.399999999998</v>
      </c>
      <c r="V18" t="s">
        <v>156</v>
      </c>
      <c r="W18" s="30">
        <f t="shared" si="0"/>
        <v>0.26605218340895209</v>
      </c>
      <c r="X18" t="s">
        <v>92</v>
      </c>
      <c r="Y18" t="s">
        <v>157</v>
      </c>
    </row>
    <row r="19" spans="1:25" x14ac:dyDescent="0.2">
      <c r="A19" t="s">
        <v>1096</v>
      </c>
      <c r="B19" t="s">
        <v>1097</v>
      </c>
      <c r="C19" t="s">
        <v>127</v>
      </c>
      <c r="D19" t="s">
        <v>1097</v>
      </c>
      <c r="E19" t="s">
        <v>1098</v>
      </c>
      <c r="F19" t="s">
        <v>1099</v>
      </c>
      <c r="G19" s="1">
        <v>40928</v>
      </c>
      <c r="H19" s="1">
        <v>40870</v>
      </c>
      <c r="I19" t="s">
        <v>52</v>
      </c>
      <c r="J19" t="s">
        <v>1103</v>
      </c>
      <c r="K19" t="s">
        <v>1104</v>
      </c>
      <c r="L19" s="5">
        <v>769.21</v>
      </c>
      <c r="M19" s="6">
        <v>3</v>
      </c>
      <c r="N19" s="12">
        <v>2307.63</v>
      </c>
      <c r="O19" t="s">
        <v>1102</v>
      </c>
      <c r="S19" s="4">
        <v>403.61</v>
      </c>
      <c r="T19" s="14">
        <v>3</v>
      </c>
      <c r="U19" s="12">
        <f>T19*S19</f>
        <v>1210.83</v>
      </c>
      <c r="V19" t="s">
        <v>156</v>
      </c>
      <c r="W19" s="30">
        <f t="shared" si="0"/>
        <v>0.47529283290648849</v>
      </c>
      <c r="X19" t="s">
        <v>92</v>
      </c>
      <c r="Y19" t="s">
        <v>157</v>
      </c>
    </row>
    <row r="20" spans="1:25" x14ac:dyDescent="0.2">
      <c r="A20" t="s">
        <v>1375</v>
      </c>
      <c r="B20" t="s">
        <v>1376</v>
      </c>
      <c r="C20" t="s">
        <v>48</v>
      </c>
      <c r="D20" t="s">
        <v>1377</v>
      </c>
      <c r="E20" t="s">
        <v>1378</v>
      </c>
      <c r="F20" t="s">
        <v>1379</v>
      </c>
      <c r="G20" s="1">
        <v>40862</v>
      </c>
      <c r="H20" s="1">
        <v>40849</v>
      </c>
      <c r="I20" t="s">
        <v>31</v>
      </c>
      <c r="J20" t="s">
        <v>1380</v>
      </c>
      <c r="K20" t="s">
        <v>1380</v>
      </c>
      <c r="L20">
        <v>293</v>
      </c>
      <c r="M20">
        <v>1</v>
      </c>
      <c r="N20">
        <v>293</v>
      </c>
      <c r="O20" t="s">
        <v>1381</v>
      </c>
      <c r="P20" t="s">
        <v>1382</v>
      </c>
      <c r="Q20" t="s">
        <v>1383</v>
      </c>
      <c r="R20" t="s">
        <v>1384</v>
      </c>
      <c r="S20">
        <v>113.79</v>
      </c>
      <c r="T20">
        <v>1</v>
      </c>
      <c r="U20">
        <v>113.79</v>
      </c>
      <c r="V20" t="s">
        <v>156</v>
      </c>
      <c r="W20" s="30">
        <f t="shared" si="0"/>
        <v>0.61163822525597267</v>
      </c>
      <c r="X20" t="s">
        <v>1315</v>
      </c>
      <c r="Y20" t="s">
        <v>157</v>
      </c>
    </row>
    <row r="21" spans="1:25" x14ac:dyDescent="0.2">
      <c r="A21" t="s">
        <v>1385</v>
      </c>
      <c r="B21" t="s">
        <v>1386</v>
      </c>
      <c r="C21" t="s">
        <v>102</v>
      </c>
      <c r="D21" t="s">
        <v>1387</v>
      </c>
      <c r="E21" t="s">
        <v>1388</v>
      </c>
      <c r="F21" t="s">
        <v>1389</v>
      </c>
      <c r="G21" s="1">
        <v>40849</v>
      </c>
      <c r="H21" s="1">
        <v>40826</v>
      </c>
      <c r="I21" t="s">
        <v>31</v>
      </c>
      <c r="J21" t="s">
        <v>1390</v>
      </c>
      <c r="K21" t="s">
        <v>1390</v>
      </c>
      <c r="L21">
        <v>150</v>
      </c>
      <c r="M21">
        <v>1</v>
      </c>
      <c r="N21">
        <v>150</v>
      </c>
      <c r="O21" t="s">
        <v>1391</v>
      </c>
      <c r="P21" t="s">
        <v>1392</v>
      </c>
      <c r="Q21" t="s">
        <v>1393</v>
      </c>
      <c r="R21" t="s">
        <v>1394</v>
      </c>
      <c r="S21">
        <v>48.94</v>
      </c>
      <c r="T21">
        <v>1</v>
      </c>
      <c r="U21">
        <v>48.94</v>
      </c>
      <c r="V21" t="s">
        <v>156</v>
      </c>
      <c r="W21" s="30">
        <f t="shared" si="0"/>
        <v>0.6737333333333333</v>
      </c>
      <c r="X21" t="s">
        <v>1282</v>
      </c>
      <c r="Y21" t="s">
        <v>157</v>
      </c>
    </row>
    <row r="22" spans="1:25" x14ac:dyDescent="0.2">
      <c r="A22" t="s">
        <v>627</v>
      </c>
      <c r="B22" t="s">
        <v>628</v>
      </c>
      <c r="C22" t="s">
        <v>136</v>
      </c>
      <c r="D22" t="s">
        <v>629</v>
      </c>
      <c r="E22" t="s">
        <v>1395</v>
      </c>
      <c r="F22" t="s">
        <v>1396</v>
      </c>
      <c r="G22" s="1">
        <v>40861</v>
      </c>
      <c r="H22" s="1">
        <v>40828</v>
      </c>
      <c r="I22" t="s">
        <v>31</v>
      </c>
      <c r="J22" t="s">
        <v>1397</v>
      </c>
      <c r="K22" t="s">
        <v>1398</v>
      </c>
      <c r="L22">
        <v>550</v>
      </c>
      <c r="M22">
        <v>4</v>
      </c>
      <c r="N22">
        <v>2200</v>
      </c>
      <c r="O22" t="s">
        <v>1399</v>
      </c>
      <c r="P22" t="s">
        <v>1400</v>
      </c>
      <c r="Q22" t="s">
        <v>1401</v>
      </c>
      <c r="R22" t="s">
        <v>1402</v>
      </c>
      <c r="S22">
        <v>415.55</v>
      </c>
      <c r="T22">
        <v>4</v>
      </c>
      <c r="U22">
        <v>1662.2</v>
      </c>
      <c r="V22" t="s">
        <v>156</v>
      </c>
      <c r="W22" s="30">
        <f t="shared" si="0"/>
        <v>0.24445454545454548</v>
      </c>
      <c r="X22" t="s">
        <v>1315</v>
      </c>
      <c r="Y22" t="s">
        <v>157</v>
      </c>
    </row>
    <row r="23" spans="1:25" x14ac:dyDescent="0.2">
      <c r="A23" t="s">
        <v>1403</v>
      </c>
      <c r="B23" t="s">
        <v>1404</v>
      </c>
      <c r="C23" t="s">
        <v>1405</v>
      </c>
      <c r="D23" t="s">
        <v>1406</v>
      </c>
      <c r="E23" t="s">
        <v>1407</v>
      </c>
      <c r="F23" t="s">
        <v>1408</v>
      </c>
      <c r="G23" s="1">
        <v>40849</v>
      </c>
      <c r="H23" s="1">
        <v>40799</v>
      </c>
      <c r="I23" t="s">
        <v>31</v>
      </c>
      <c r="J23" t="s">
        <v>1409</v>
      </c>
      <c r="K23" t="s">
        <v>1410</v>
      </c>
      <c r="L23">
        <v>983</v>
      </c>
      <c r="M23">
        <v>3</v>
      </c>
      <c r="N23">
        <v>2949</v>
      </c>
      <c r="O23" t="s">
        <v>1411</v>
      </c>
      <c r="P23" t="s">
        <v>1412</v>
      </c>
      <c r="Q23" t="s">
        <v>1413</v>
      </c>
      <c r="R23" t="s">
        <v>1414</v>
      </c>
      <c r="S23">
        <v>513.69000000000005</v>
      </c>
      <c r="T23">
        <v>3</v>
      </c>
      <c r="U23">
        <v>1541.07</v>
      </c>
      <c r="V23" t="s">
        <v>156</v>
      </c>
      <c r="W23" s="30">
        <f t="shared" si="0"/>
        <v>0.47742624618514751</v>
      </c>
      <c r="X23" t="s">
        <v>1282</v>
      </c>
      <c r="Y23" t="s">
        <v>157</v>
      </c>
    </row>
    <row r="24" spans="1:25" x14ac:dyDescent="0.2">
      <c r="A24" t="s">
        <v>1415</v>
      </c>
      <c r="B24" t="s">
        <v>1416</v>
      </c>
      <c r="C24" t="s">
        <v>228</v>
      </c>
      <c r="D24" t="s">
        <v>1417</v>
      </c>
      <c r="E24" t="s">
        <v>1418</v>
      </c>
      <c r="F24" t="s">
        <v>1419</v>
      </c>
      <c r="G24" s="1">
        <v>40855</v>
      </c>
      <c r="H24" s="1">
        <v>40828</v>
      </c>
      <c r="I24" t="s">
        <v>31</v>
      </c>
      <c r="J24" t="s">
        <v>1420</v>
      </c>
      <c r="K24" t="s">
        <v>1421</v>
      </c>
      <c r="L24">
        <v>518.1</v>
      </c>
      <c r="M24">
        <v>4</v>
      </c>
      <c r="N24">
        <v>2072.4</v>
      </c>
      <c r="O24" t="s">
        <v>1422</v>
      </c>
      <c r="P24" t="s">
        <v>1423</v>
      </c>
      <c r="Q24" t="s">
        <v>1424</v>
      </c>
      <c r="R24" t="s">
        <v>1425</v>
      </c>
      <c r="S24">
        <v>356.91</v>
      </c>
      <c r="T24">
        <v>4</v>
      </c>
      <c r="U24">
        <v>1427.64</v>
      </c>
      <c r="V24" t="s">
        <v>156</v>
      </c>
      <c r="W24" s="30">
        <f t="shared" si="0"/>
        <v>0.31111754487550669</v>
      </c>
      <c r="X24" t="s">
        <v>1327</v>
      </c>
      <c r="Y24" t="s">
        <v>157</v>
      </c>
    </row>
    <row r="25" spans="1:25" x14ac:dyDescent="0.2">
      <c r="A25" t="s">
        <v>1426</v>
      </c>
      <c r="B25" t="s">
        <v>1427</v>
      </c>
      <c r="C25" t="s">
        <v>48</v>
      </c>
      <c r="D25" t="s">
        <v>1428</v>
      </c>
      <c r="E25" t="s">
        <v>1429</v>
      </c>
      <c r="F25" t="s">
        <v>1430</v>
      </c>
      <c r="G25" s="1">
        <v>40865</v>
      </c>
      <c r="H25" s="1">
        <v>40840</v>
      </c>
      <c r="I25" t="s">
        <v>31</v>
      </c>
      <c r="J25" t="s">
        <v>1431</v>
      </c>
      <c r="K25" t="s">
        <v>1432</v>
      </c>
      <c r="L25">
        <v>617</v>
      </c>
      <c r="M25">
        <v>10</v>
      </c>
      <c r="N25">
        <v>6170</v>
      </c>
      <c r="O25" t="s">
        <v>1433</v>
      </c>
      <c r="P25" t="s">
        <v>1434</v>
      </c>
      <c r="Q25" t="s">
        <v>1435</v>
      </c>
      <c r="R25" t="s">
        <v>1436</v>
      </c>
      <c r="S25">
        <v>370.24</v>
      </c>
      <c r="T25">
        <v>10</v>
      </c>
      <c r="U25">
        <v>3702.4</v>
      </c>
      <c r="V25" t="s">
        <v>156</v>
      </c>
      <c r="W25" s="30">
        <f t="shared" si="0"/>
        <v>0.39993517017828195</v>
      </c>
      <c r="X25" t="s">
        <v>1315</v>
      </c>
      <c r="Y25" t="s">
        <v>157</v>
      </c>
    </row>
    <row r="26" spans="1:25" x14ac:dyDescent="0.2">
      <c r="A26" t="s">
        <v>1437</v>
      </c>
      <c r="B26" t="s">
        <v>1438</v>
      </c>
      <c r="C26" t="s">
        <v>228</v>
      </c>
      <c r="D26" t="s">
        <v>1439</v>
      </c>
      <c r="E26" t="s">
        <v>1440</v>
      </c>
      <c r="F26" t="s">
        <v>1441</v>
      </c>
      <c r="G26" s="1">
        <v>40851</v>
      </c>
      <c r="H26" s="1">
        <v>40820</v>
      </c>
      <c r="I26" t="s">
        <v>31</v>
      </c>
      <c r="J26" t="s">
        <v>1442</v>
      </c>
      <c r="K26" t="s">
        <v>1443</v>
      </c>
      <c r="L26">
        <v>909</v>
      </c>
      <c r="M26">
        <v>1</v>
      </c>
      <c r="N26">
        <v>909</v>
      </c>
      <c r="O26" t="s">
        <v>1444</v>
      </c>
      <c r="P26" t="s">
        <v>1445</v>
      </c>
      <c r="Q26" t="s">
        <v>1446</v>
      </c>
      <c r="R26" t="s">
        <v>1447</v>
      </c>
      <c r="S26">
        <v>493.25</v>
      </c>
      <c r="T26">
        <v>1</v>
      </c>
      <c r="U26">
        <v>493.25</v>
      </c>
      <c r="V26" t="s">
        <v>156</v>
      </c>
      <c r="W26" s="30">
        <f t="shared" si="0"/>
        <v>0.45737073707370735</v>
      </c>
      <c r="X26" t="s">
        <v>1282</v>
      </c>
      <c r="Y26" t="s">
        <v>157</v>
      </c>
    </row>
    <row r="27" spans="1:25" x14ac:dyDescent="0.2">
      <c r="A27" t="s">
        <v>46</v>
      </c>
      <c r="B27" t="s">
        <v>47</v>
      </c>
      <c r="C27" t="s">
        <v>48</v>
      </c>
      <c r="D27" t="s">
        <v>49</v>
      </c>
      <c r="E27" t="s">
        <v>1448</v>
      </c>
      <c r="F27" t="s">
        <v>1449</v>
      </c>
      <c r="G27" s="1">
        <v>40855</v>
      </c>
      <c r="H27" s="1">
        <v>40791</v>
      </c>
      <c r="I27" t="s">
        <v>31</v>
      </c>
      <c r="J27" t="s">
        <v>1450</v>
      </c>
      <c r="K27" t="s">
        <v>1450</v>
      </c>
      <c r="L27">
        <v>2523</v>
      </c>
      <c r="M27">
        <v>1</v>
      </c>
      <c r="N27">
        <v>2523</v>
      </c>
      <c r="O27" t="s">
        <v>1451</v>
      </c>
      <c r="P27" t="s">
        <v>1452</v>
      </c>
      <c r="Q27" t="s">
        <v>1453</v>
      </c>
      <c r="R27" t="s">
        <v>1454</v>
      </c>
      <c r="S27">
        <v>1437.62</v>
      </c>
      <c r="T27">
        <v>1</v>
      </c>
      <c r="U27">
        <v>1437.62</v>
      </c>
      <c r="V27" t="s">
        <v>156</v>
      </c>
      <c r="W27" s="30">
        <f t="shared" si="0"/>
        <v>0.4301942132382085</v>
      </c>
      <c r="X27" t="s">
        <v>1327</v>
      </c>
      <c r="Y27" t="s">
        <v>157</v>
      </c>
    </row>
    <row r="28" spans="1:25" x14ac:dyDescent="0.2">
      <c r="A28" t="s">
        <v>100</v>
      </c>
      <c r="B28" t="s">
        <v>101</v>
      </c>
      <c r="C28" t="s">
        <v>102</v>
      </c>
      <c r="D28" t="s">
        <v>103</v>
      </c>
      <c r="E28" t="s">
        <v>1455</v>
      </c>
      <c r="F28" t="s">
        <v>1456</v>
      </c>
      <c r="G28" s="1">
        <v>40856</v>
      </c>
      <c r="H28" s="1">
        <v>40820</v>
      </c>
      <c r="I28" t="s">
        <v>61</v>
      </c>
      <c r="J28" t="s">
        <v>1457</v>
      </c>
      <c r="K28" t="s">
        <v>1457</v>
      </c>
      <c r="L28">
        <v>88</v>
      </c>
      <c r="M28">
        <v>1</v>
      </c>
      <c r="N28">
        <v>88</v>
      </c>
      <c r="O28" t="s">
        <v>1458</v>
      </c>
      <c r="P28" t="s">
        <v>1459</v>
      </c>
      <c r="Q28" t="s">
        <v>1460</v>
      </c>
      <c r="R28" t="s">
        <v>1461</v>
      </c>
      <c r="S28">
        <v>40.28</v>
      </c>
      <c r="T28">
        <v>1</v>
      </c>
      <c r="U28">
        <v>40.28</v>
      </c>
      <c r="V28" t="s">
        <v>156</v>
      </c>
      <c r="W28" s="30">
        <f t="shared" si="0"/>
        <v>0.54227272727272724</v>
      </c>
      <c r="X28" t="s">
        <v>1327</v>
      </c>
      <c r="Y28" t="s">
        <v>157</v>
      </c>
    </row>
    <row r="29" spans="1:25" x14ac:dyDescent="0.2">
      <c r="A29" t="s">
        <v>100</v>
      </c>
      <c r="B29" t="s">
        <v>101</v>
      </c>
      <c r="C29" t="s">
        <v>102</v>
      </c>
      <c r="D29" t="s">
        <v>103</v>
      </c>
      <c r="E29" t="s">
        <v>1455</v>
      </c>
      <c r="F29" t="s">
        <v>1456</v>
      </c>
      <c r="G29" s="1">
        <v>40856</v>
      </c>
      <c r="H29" s="1">
        <v>40820</v>
      </c>
      <c r="I29" t="s">
        <v>52</v>
      </c>
      <c r="J29" t="s">
        <v>1462</v>
      </c>
      <c r="K29" t="s">
        <v>1463</v>
      </c>
      <c r="L29">
        <v>639</v>
      </c>
      <c r="M29">
        <v>1</v>
      </c>
      <c r="N29">
        <v>639</v>
      </c>
      <c r="O29" t="s">
        <v>1458</v>
      </c>
      <c r="P29" t="s">
        <v>1459</v>
      </c>
      <c r="Q29" t="s">
        <v>1460</v>
      </c>
      <c r="R29" t="s">
        <v>1461</v>
      </c>
      <c r="S29">
        <v>514.04</v>
      </c>
      <c r="T29">
        <v>1</v>
      </c>
      <c r="U29">
        <v>514.04</v>
      </c>
      <c r="V29" t="s">
        <v>156</v>
      </c>
      <c r="W29" s="30">
        <f t="shared" si="0"/>
        <v>0.19555555555555559</v>
      </c>
      <c r="X29" t="s">
        <v>1327</v>
      </c>
      <c r="Y29" t="s">
        <v>157</v>
      </c>
    </row>
    <row r="30" spans="1:25" x14ac:dyDescent="0.2">
      <c r="A30" t="s">
        <v>125</v>
      </c>
      <c r="B30" t="s">
        <v>126</v>
      </c>
      <c r="C30" t="s">
        <v>127</v>
      </c>
      <c r="D30" t="s">
        <v>128</v>
      </c>
      <c r="E30" t="s">
        <v>1464</v>
      </c>
      <c r="F30" t="s">
        <v>1465</v>
      </c>
      <c r="G30" s="1">
        <v>40876</v>
      </c>
      <c r="H30" s="1">
        <v>40841</v>
      </c>
      <c r="I30" t="s">
        <v>31</v>
      </c>
      <c r="J30" t="s">
        <v>1466</v>
      </c>
      <c r="K30" t="s">
        <v>1467</v>
      </c>
      <c r="L30">
        <v>879</v>
      </c>
      <c r="M30">
        <v>1</v>
      </c>
      <c r="N30">
        <v>879</v>
      </c>
      <c r="O30" t="s">
        <v>1468</v>
      </c>
      <c r="P30" t="s">
        <v>1469</v>
      </c>
      <c r="Q30" t="s">
        <v>1470</v>
      </c>
      <c r="R30" t="s">
        <v>1471</v>
      </c>
      <c r="S30">
        <v>675.01</v>
      </c>
      <c r="T30">
        <v>1</v>
      </c>
      <c r="U30">
        <v>675.01</v>
      </c>
      <c r="V30" t="s">
        <v>156</v>
      </c>
      <c r="W30" s="30">
        <f t="shared" si="0"/>
        <v>0.23207053469852101</v>
      </c>
      <c r="X30" t="s">
        <v>1290</v>
      </c>
      <c r="Y30" t="s">
        <v>157</v>
      </c>
    </row>
    <row r="31" spans="1:25" x14ac:dyDescent="0.2">
      <c r="A31" t="s">
        <v>100</v>
      </c>
      <c r="B31" t="s">
        <v>101</v>
      </c>
      <c r="C31" t="s">
        <v>102</v>
      </c>
      <c r="D31" t="s">
        <v>103</v>
      </c>
      <c r="E31" t="s">
        <v>1455</v>
      </c>
      <c r="F31" t="s">
        <v>1456</v>
      </c>
      <c r="G31" s="1">
        <v>40856</v>
      </c>
      <c r="H31" s="1">
        <v>40820</v>
      </c>
      <c r="I31" t="s">
        <v>31</v>
      </c>
      <c r="J31" t="s">
        <v>1472</v>
      </c>
      <c r="K31" t="s">
        <v>1473</v>
      </c>
      <c r="L31">
        <v>1937.65</v>
      </c>
      <c r="M31">
        <v>1</v>
      </c>
      <c r="N31">
        <v>1937.65</v>
      </c>
      <c r="O31" t="s">
        <v>1458</v>
      </c>
      <c r="P31" t="s">
        <v>1459</v>
      </c>
      <c r="Q31" t="s">
        <v>1460</v>
      </c>
      <c r="R31" t="s">
        <v>1461</v>
      </c>
      <c r="S31">
        <v>1304.4100000000001</v>
      </c>
      <c r="T31">
        <v>1</v>
      </c>
      <c r="U31">
        <v>1304.4100000000001</v>
      </c>
      <c r="V31" t="s">
        <v>156</v>
      </c>
      <c r="W31" s="30">
        <f t="shared" si="0"/>
        <v>0.32680824710345002</v>
      </c>
      <c r="X31" t="s">
        <v>1327</v>
      </c>
      <c r="Y31" t="s">
        <v>157</v>
      </c>
    </row>
    <row r="32" spans="1:25" x14ac:dyDescent="0.2">
      <c r="A32" t="s">
        <v>627</v>
      </c>
      <c r="B32" t="s">
        <v>628</v>
      </c>
      <c r="C32" t="s">
        <v>136</v>
      </c>
      <c r="D32" t="s">
        <v>629</v>
      </c>
      <c r="E32" t="s">
        <v>1474</v>
      </c>
      <c r="F32" t="s">
        <v>631</v>
      </c>
      <c r="G32" s="1">
        <v>40865</v>
      </c>
      <c r="H32" s="1">
        <v>40829</v>
      </c>
      <c r="I32" t="s">
        <v>31</v>
      </c>
      <c r="J32" t="s">
        <v>1475</v>
      </c>
      <c r="K32" t="s">
        <v>1476</v>
      </c>
      <c r="L32">
        <v>490</v>
      </c>
      <c r="M32">
        <v>10</v>
      </c>
      <c r="N32">
        <v>4900</v>
      </c>
      <c r="O32" t="s">
        <v>1477</v>
      </c>
      <c r="P32" t="s">
        <v>1478</v>
      </c>
      <c r="Q32" t="s">
        <v>1479</v>
      </c>
      <c r="R32" t="s">
        <v>1480</v>
      </c>
      <c r="S32">
        <v>403.61</v>
      </c>
      <c r="T32">
        <v>10</v>
      </c>
      <c r="U32">
        <v>4036.1</v>
      </c>
      <c r="V32" t="s">
        <v>156</v>
      </c>
      <c r="W32" s="30">
        <f t="shared" si="0"/>
        <v>0.17630612244897959</v>
      </c>
      <c r="X32" t="s">
        <v>1315</v>
      </c>
      <c r="Y32" t="s">
        <v>157</v>
      </c>
    </row>
    <row r="33" spans="1:25" x14ac:dyDescent="0.2">
      <c r="A33" t="s">
        <v>1481</v>
      </c>
      <c r="B33" t="s">
        <v>1482</v>
      </c>
      <c r="C33" t="s">
        <v>228</v>
      </c>
      <c r="D33" t="s">
        <v>1483</v>
      </c>
      <c r="E33" t="s">
        <v>1484</v>
      </c>
      <c r="F33" t="s">
        <v>1485</v>
      </c>
      <c r="G33" s="1">
        <v>40900</v>
      </c>
      <c r="H33" s="1">
        <v>40870</v>
      </c>
      <c r="I33" t="s">
        <v>31</v>
      </c>
      <c r="J33" t="s">
        <v>1390</v>
      </c>
      <c r="K33" t="s">
        <v>1390</v>
      </c>
      <c r="L33">
        <v>157</v>
      </c>
      <c r="M33">
        <v>1</v>
      </c>
      <c r="N33" s="22">
        <v>157</v>
      </c>
      <c r="O33" t="s">
        <v>1486</v>
      </c>
      <c r="P33" t="s">
        <v>1487</v>
      </c>
      <c r="Q33" t="s">
        <v>1488</v>
      </c>
      <c r="R33" t="s">
        <v>1489</v>
      </c>
      <c r="S33">
        <v>49.43</v>
      </c>
      <c r="T33">
        <v>1</v>
      </c>
      <c r="U33" s="22">
        <v>49.43</v>
      </c>
      <c r="V33" t="s">
        <v>156</v>
      </c>
      <c r="W33" s="30">
        <f t="shared" si="0"/>
        <v>0.68515923566878989</v>
      </c>
      <c r="X33" t="s">
        <v>1490</v>
      </c>
      <c r="Y33" t="s">
        <v>157</v>
      </c>
    </row>
    <row r="34" spans="1:25" x14ac:dyDescent="0.2">
      <c r="A34" t="s">
        <v>1403</v>
      </c>
      <c r="B34" t="s">
        <v>1404</v>
      </c>
      <c r="C34" t="s">
        <v>1405</v>
      </c>
      <c r="D34" t="s">
        <v>1406</v>
      </c>
      <c r="E34" t="s">
        <v>1491</v>
      </c>
      <c r="F34" t="s">
        <v>1492</v>
      </c>
      <c r="G34" s="1">
        <v>40907</v>
      </c>
      <c r="H34" s="1">
        <v>40856</v>
      </c>
      <c r="I34" t="s">
        <v>31</v>
      </c>
      <c r="J34" t="s">
        <v>1493</v>
      </c>
      <c r="K34" t="s">
        <v>1494</v>
      </c>
      <c r="L34">
        <v>1121</v>
      </c>
      <c r="M34">
        <v>9</v>
      </c>
      <c r="N34" s="22">
        <v>10089</v>
      </c>
      <c r="O34" t="s">
        <v>1495</v>
      </c>
      <c r="P34" t="s">
        <v>1496</v>
      </c>
      <c r="Q34" t="s">
        <v>1497</v>
      </c>
      <c r="R34" t="s">
        <v>1498</v>
      </c>
      <c r="S34">
        <v>660.81</v>
      </c>
      <c r="T34">
        <v>9</v>
      </c>
      <c r="U34" s="22">
        <v>5947.29</v>
      </c>
      <c r="V34" t="s">
        <v>156</v>
      </c>
      <c r="W34" s="30">
        <f t="shared" si="0"/>
        <v>0.41051739518287245</v>
      </c>
      <c r="X34" t="s">
        <v>1499</v>
      </c>
      <c r="Y34" t="s">
        <v>157</v>
      </c>
    </row>
    <row r="35" spans="1:25" x14ac:dyDescent="0.2">
      <c r="A35" t="s">
        <v>1500</v>
      </c>
      <c r="B35" t="s">
        <v>1501</v>
      </c>
      <c r="C35" t="s">
        <v>1502</v>
      </c>
      <c r="D35" t="s">
        <v>1503</v>
      </c>
      <c r="E35" t="s">
        <v>1504</v>
      </c>
      <c r="F35" t="s">
        <v>1505</v>
      </c>
      <c r="G35" s="1">
        <v>40907</v>
      </c>
      <c r="H35" s="1">
        <v>40827</v>
      </c>
      <c r="I35" t="s">
        <v>31</v>
      </c>
      <c r="J35" t="s">
        <v>1506</v>
      </c>
      <c r="K35" t="s">
        <v>1506</v>
      </c>
      <c r="L35">
        <v>5225</v>
      </c>
      <c r="M35">
        <v>1</v>
      </c>
      <c r="N35" s="22">
        <v>5225</v>
      </c>
      <c r="O35" t="s">
        <v>1507</v>
      </c>
      <c r="P35" t="s">
        <v>1508</v>
      </c>
      <c r="Q35" t="s">
        <v>1509</v>
      </c>
      <c r="R35" t="s">
        <v>1510</v>
      </c>
      <c r="S35">
        <v>1770.06</v>
      </c>
      <c r="T35">
        <v>1</v>
      </c>
      <c r="U35" s="22">
        <f t="shared" ref="U35:U58" si="1">T35*S35</f>
        <v>1770.06</v>
      </c>
      <c r="V35" t="s">
        <v>156</v>
      </c>
      <c r="W35" s="30">
        <f t="shared" si="0"/>
        <v>0.66123253588516739</v>
      </c>
      <c r="X35" t="s">
        <v>1499</v>
      </c>
      <c r="Y35" t="s">
        <v>157</v>
      </c>
    </row>
    <row r="36" spans="1:25" x14ac:dyDescent="0.2">
      <c r="A36" t="s">
        <v>904</v>
      </c>
      <c r="B36" t="s">
        <v>905</v>
      </c>
      <c r="C36" t="s">
        <v>906</v>
      </c>
      <c r="D36" t="s">
        <v>907</v>
      </c>
      <c r="E36" t="s">
        <v>1511</v>
      </c>
      <c r="F36" t="s">
        <v>1512</v>
      </c>
      <c r="G36" s="1">
        <v>40893</v>
      </c>
      <c r="H36" s="1">
        <v>40813</v>
      </c>
      <c r="I36" t="s">
        <v>63</v>
      </c>
      <c r="J36" t="s">
        <v>1513</v>
      </c>
      <c r="K36" t="s">
        <v>1514</v>
      </c>
      <c r="L36">
        <v>541.20000000000005</v>
      </c>
      <c r="M36">
        <v>1</v>
      </c>
      <c r="N36" s="22">
        <v>541.20000000000005</v>
      </c>
      <c r="O36" t="s">
        <v>1515</v>
      </c>
      <c r="S36">
        <v>372.23</v>
      </c>
      <c r="T36">
        <v>1</v>
      </c>
      <c r="U36" s="22">
        <f t="shared" si="1"/>
        <v>372.23</v>
      </c>
      <c r="V36" t="s">
        <v>156</v>
      </c>
      <c r="W36" s="30">
        <f t="shared" si="0"/>
        <v>0.3122135994087214</v>
      </c>
      <c r="X36" t="s">
        <v>1516</v>
      </c>
      <c r="Y36" t="s">
        <v>157</v>
      </c>
    </row>
    <row r="37" spans="1:25" x14ac:dyDescent="0.2">
      <c r="A37" t="s">
        <v>904</v>
      </c>
      <c r="B37" t="s">
        <v>905</v>
      </c>
      <c r="C37" t="s">
        <v>906</v>
      </c>
      <c r="D37" t="s">
        <v>907</v>
      </c>
      <c r="E37" t="s">
        <v>1517</v>
      </c>
      <c r="F37" t="s">
        <v>1518</v>
      </c>
      <c r="G37" s="1">
        <v>40893</v>
      </c>
      <c r="H37" s="1">
        <v>40821</v>
      </c>
      <c r="I37" t="s">
        <v>31</v>
      </c>
      <c r="J37" t="s">
        <v>1519</v>
      </c>
      <c r="K37" t="s">
        <v>1520</v>
      </c>
      <c r="L37">
        <v>788.7</v>
      </c>
      <c r="M37">
        <v>2</v>
      </c>
      <c r="N37" s="22">
        <v>1577.4</v>
      </c>
      <c r="O37" t="s">
        <v>1521</v>
      </c>
      <c r="S37">
        <v>562.66</v>
      </c>
      <c r="T37">
        <v>2</v>
      </c>
      <c r="U37" s="22">
        <f t="shared" si="1"/>
        <v>1125.32</v>
      </c>
      <c r="V37" t="s">
        <v>156</v>
      </c>
      <c r="W37" s="30">
        <f t="shared" si="0"/>
        <v>0.28659819956891097</v>
      </c>
      <c r="X37" t="s">
        <v>1516</v>
      </c>
      <c r="Y37" t="s">
        <v>157</v>
      </c>
    </row>
    <row r="38" spans="1:25" x14ac:dyDescent="0.2">
      <c r="A38" t="s">
        <v>904</v>
      </c>
      <c r="B38" t="s">
        <v>905</v>
      </c>
      <c r="C38" t="s">
        <v>906</v>
      </c>
      <c r="D38" t="s">
        <v>907</v>
      </c>
      <c r="E38" t="s">
        <v>1522</v>
      </c>
      <c r="F38" t="s">
        <v>1523</v>
      </c>
      <c r="G38" s="1">
        <v>40892</v>
      </c>
      <c r="H38" s="1">
        <v>40813</v>
      </c>
      <c r="I38" t="s">
        <v>72</v>
      </c>
      <c r="J38" t="s">
        <v>1519</v>
      </c>
      <c r="K38" t="s">
        <v>1520</v>
      </c>
      <c r="L38">
        <v>788.7</v>
      </c>
      <c r="M38">
        <v>3</v>
      </c>
      <c r="N38" s="22">
        <v>2366.1</v>
      </c>
      <c r="O38" t="s">
        <v>1524</v>
      </c>
      <c r="S38">
        <v>562.66</v>
      </c>
      <c r="T38">
        <v>3</v>
      </c>
      <c r="U38" s="22">
        <f t="shared" si="1"/>
        <v>1687.98</v>
      </c>
      <c r="V38" t="s">
        <v>156</v>
      </c>
      <c r="W38" s="30">
        <f t="shared" si="0"/>
        <v>0.28659819956891086</v>
      </c>
      <c r="X38" t="s">
        <v>1516</v>
      </c>
      <c r="Y38" t="s">
        <v>157</v>
      </c>
    </row>
    <row r="39" spans="1:25" x14ac:dyDescent="0.2">
      <c r="A39" t="s">
        <v>1525</v>
      </c>
      <c r="B39" t="s">
        <v>1526</v>
      </c>
      <c r="C39" t="s">
        <v>1502</v>
      </c>
      <c r="D39" t="s">
        <v>1527</v>
      </c>
      <c r="E39" t="s">
        <v>1528</v>
      </c>
      <c r="F39" t="s">
        <v>1529</v>
      </c>
      <c r="G39" s="1">
        <v>40896</v>
      </c>
      <c r="H39" s="1">
        <v>40676</v>
      </c>
      <c r="I39" t="s">
        <v>31</v>
      </c>
      <c r="J39" t="s">
        <v>1530</v>
      </c>
      <c r="K39" t="s">
        <v>1530</v>
      </c>
      <c r="L39">
        <v>40860</v>
      </c>
      <c r="M39">
        <v>1</v>
      </c>
      <c r="N39" s="22">
        <v>40860</v>
      </c>
      <c r="O39" t="s">
        <v>1531</v>
      </c>
      <c r="P39" t="s">
        <v>1532</v>
      </c>
      <c r="Q39" t="s">
        <v>1533</v>
      </c>
      <c r="R39" t="s">
        <v>1534</v>
      </c>
      <c r="S39">
        <v>24971.93</v>
      </c>
      <c r="T39">
        <v>1</v>
      </c>
      <c r="U39" s="22">
        <f t="shared" si="1"/>
        <v>24971.93</v>
      </c>
      <c r="V39" t="s">
        <v>156</v>
      </c>
      <c r="W39" s="30">
        <f t="shared" si="0"/>
        <v>0.38884165442976015</v>
      </c>
      <c r="X39" t="s">
        <v>1490</v>
      </c>
      <c r="Y39" t="s">
        <v>157</v>
      </c>
    </row>
    <row r="40" spans="1:25" x14ac:dyDescent="0.2">
      <c r="A40" t="s">
        <v>904</v>
      </c>
      <c r="B40" t="s">
        <v>905</v>
      </c>
      <c r="C40" t="s">
        <v>906</v>
      </c>
      <c r="D40" t="s">
        <v>907</v>
      </c>
      <c r="E40" t="s">
        <v>1522</v>
      </c>
      <c r="F40" t="s">
        <v>1523</v>
      </c>
      <c r="G40" s="1">
        <v>40892</v>
      </c>
      <c r="H40" s="1">
        <v>40813</v>
      </c>
      <c r="I40" t="s">
        <v>31</v>
      </c>
      <c r="J40" t="s">
        <v>1535</v>
      </c>
      <c r="K40" t="s">
        <v>1536</v>
      </c>
      <c r="L40">
        <v>719</v>
      </c>
      <c r="M40">
        <v>4</v>
      </c>
      <c r="N40" s="22">
        <v>2876</v>
      </c>
      <c r="O40" t="s">
        <v>1524</v>
      </c>
      <c r="P40" t="s">
        <v>1537</v>
      </c>
      <c r="Q40" t="s">
        <v>1538</v>
      </c>
      <c r="R40" t="s">
        <v>1539</v>
      </c>
      <c r="S40">
        <v>482.51</v>
      </c>
      <c r="T40">
        <v>4</v>
      </c>
      <c r="U40" s="22">
        <f t="shared" si="1"/>
        <v>1930.04</v>
      </c>
      <c r="V40" t="s">
        <v>156</v>
      </c>
      <c r="W40" s="30">
        <f t="shared" si="0"/>
        <v>0.32891515994436715</v>
      </c>
      <c r="X40" t="s">
        <v>1516</v>
      </c>
      <c r="Y40" t="s">
        <v>157</v>
      </c>
    </row>
    <row r="41" spans="1:25" x14ac:dyDescent="0.2">
      <c r="A41" t="s">
        <v>904</v>
      </c>
      <c r="B41" t="s">
        <v>905</v>
      </c>
      <c r="C41" t="s">
        <v>906</v>
      </c>
      <c r="D41" t="s">
        <v>907</v>
      </c>
      <c r="E41" t="s">
        <v>1522</v>
      </c>
      <c r="F41" t="s">
        <v>1523</v>
      </c>
      <c r="G41" s="1">
        <v>40892</v>
      </c>
      <c r="H41" s="1">
        <v>40813</v>
      </c>
      <c r="I41" t="s">
        <v>52</v>
      </c>
      <c r="J41" t="s">
        <v>1540</v>
      </c>
      <c r="K41" t="s">
        <v>1541</v>
      </c>
      <c r="L41">
        <v>729</v>
      </c>
      <c r="M41">
        <v>1</v>
      </c>
      <c r="N41" s="22">
        <v>729</v>
      </c>
      <c r="O41" t="s">
        <v>1524</v>
      </c>
      <c r="P41" t="s">
        <v>1537</v>
      </c>
      <c r="Q41" t="s">
        <v>1538</v>
      </c>
      <c r="R41" t="s">
        <v>1539</v>
      </c>
      <c r="S41">
        <v>489.27</v>
      </c>
      <c r="T41">
        <v>1</v>
      </c>
      <c r="U41" s="22">
        <f t="shared" si="1"/>
        <v>489.27</v>
      </c>
      <c r="V41" t="s">
        <v>156</v>
      </c>
      <c r="W41" s="30">
        <f t="shared" si="0"/>
        <v>0.32884773662551448</v>
      </c>
      <c r="X41" t="s">
        <v>1516</v>
      </c>
      <c r="Y41" t="s">
        <v>157</v>
      </c>
    </row>
    <row r="42" spans="1:25" x14ac:dyDescent="0.2">
      <c r="A42" t="s">
        <v>904</v>
      </c>
      <c r="B42" t="s">
        <v>905</v>
      </c>
      <c r="C42" t="s">
        <v>906</v>
      </c>
      <c r="D42" t="s">
        <v>907</v>
      </c>
      <c r="E42" t="s">
        <v>1522</v>
      </c>
      <c r="F42" t="s">
        <v>1523</v>
      </c>
      <c r="G42" s="1">
        <v>40892</v>
      </c>
      <c r="H42" s="1">
        <v>40813</v>
      </c>
      <c r="I42" t="s">
        <v>61</v>
      </c>
      <c r="J42" t="s">
        <v>1542</v>
      </c>
      <c r="K42" t="s">
        <v>1543</v>
      </c>
      <c r="L42">
        <v>753</v>
      </c>
      <c r="M42">
        <v>3</v>
      </c>
      <c r="N42" s="22">
        <v>2259</v>
      </c>
      <c r="O42" t="s">
        <v>1524</v>
      </c>
      <c r="P42" t="s">
        <v>1537</v>
      </c>
      <c r="Q42" t="s">
        <v>1538</v>
      </c>
      <c r="R42" t="s">
        <v>1539</v>
      </c>
      <c r="S42">
        <v>505.48</v>
      </c>
      <c r="T42">
        <v>3</v>
      </c>
      <c r="U42" s="22">
        <f t="shared" si="1"/>
        <v>1516.44</v>
      </c>
      <c r="V42" t="s">
        <v>156</v>
      </c>
      <c r="W42" s="30">
        <f t="shared" si="0"/>
        <v>0.3287118193891102</v>
      </c>
      <c r="X42" t="s">
        <v>1516</v>
      </c>
      <c r="Y42" t="s">
        <v>157</v>
      </c>
    </row>
    <row r="43" spans="1:25" x14ac:dyDescent="0.2">
      <c r="A43" t="s">
        <v>904</v>
      </c>
      <c r="B43" t="s">
        <v>905</v>
      </c>
      <c r="C43" t="s">
        <v>906</v>
      </c>
      <c r="D43" t="s">
        <v>907</v>
      </c>
      <c r="E43" t="s">
        <v>1522</v>
      </c>
      <c r="F43" t="s">
        <v>1523</v>
      </c>
      <c r="G43" s="1">
        <v>40892</v>
      </c>
      <c r="H43" s="1">
        <v>40813</v>
      </c>
      <c r="I43" t="s">
        <v>63</v>
      </c>
      <c r="J43" t="s">
        <v>1544</v>
      </c>
      <c r="K43" t="s">
        <v>1545</v>
      </c>
      <c r="L43">
        <v>1310</v>
      </c>
      <c r="M43">
        <v>1</v>
      </c>
      <c r="N43" s="22">
        <v>1310</v>
      </c>
      <c r="O43" t="s">
        <v>1524</v>
      </c>
      <c r="P43" t="s">
        <v>1537</v>
      </c>
      <c r="Q43" t="s">
        <v>1538</v>
      </c>
      <c r="R43" t="s">
        <v>1539</v>
      </c>
      <c r="S43">
        <v>879.87</v>
      </c>
      <c r="T43">
        <v>1</v>
      </c>
      <c r="U43" s="22">
        <f t="shared" si="1"/>
        <v>879.87</v>
      </c>
      <c r="V43" t="s">
        <v>156</v>
      </c>
      <c r="W43" s="30">
        <f t="shared" si="0"/>
        <v>0.32834351145038165</v>
      </c>
      <c r="X43" t="s">
        <v>1516</v>
      </c>
      <c r="Y43" t="s">
        <v>157</v>
      </c>
    </row>
    <row r="44" spans="1:25" x14ac:dyDescent="0.2">
      <c r="A44" t="s">
        <v>1375</v>
      </c>
      <c r="B44" t="s">
        <v>1376</v>
      </c>
      <c r="C44" t="s">
        <v>48</v>
      </c>
      <c r="D44" t="s">
        <v>1377</v>
      </c>
      <c r="E44" t="s">
        <v>1546</v>
      </c>
      <c r="F44" t="s">
        <v>1547</v>
      </c>
      <c r="G44" s="1">
        <v>40899</v>
      </c>
      <c r="H44" s="1">
        <v>40871</v>
      </c>
      <c r="I44" t="s">
        <v>31</v>
      </c>
      <c r="J44" t="s">
        <v>1548</v>
      </c>
      <c r="K44" t="s">
        <v>1549</v>
      </c>
      <c r="L44">
        <v>1163</v>
      </c>
      <c r="M44">
        <v>2</v>
      </c>
      <c r="N44" s="22">
        <v>2326</v>
      </c>
      <c r="O44" t="s">
        <v>1550</v>
      </c>
      <c r="P44" t="s">
        <v>1551</v>
      </c>
      <c r="Q44" t="s">
        <v>1552</v>
      </c>
      <c r="R44" t="s">
        <v>1553</v>
      </c>
      <c r="S44">
        <v>545.35</v>
      </c>
      <c r="T44">
        <v>2</v>
      </c>
      <c r="U44" s="22">
        <f t="shared" si="1"/>
        <v>1090.7</v>
      </c>
      <c r="V44" t="s">
        <v>156</v>
      </c>
      <c r="W44" s="30">
        <f t="shared" si="0"/>
        <v>0.53108340498710227</v>
      </c>
      <c r="X44" t="s">
        <v>1490</v>
      </c>
      <c r="Y44" t="s">
        <v>157</v>
      </c>
    </row>
    <row r="45" spans="1:25" x14ac:dyDescent="0.2">
      <c r="A45" t="s">
        <v>904</v>
      </c>
      <c r="B45" t="s">
        <v>905</v>
      </c>
      <c r="C45" t="s">
        <v>906</v>
      </c>
      <c r="D45" t="s">
        <v>907</v>
      </c>
      <c r="E45" t="s">
        <v>1522</v>
      </c>
      <c r="F45" t="s">
        <v>1523</v>
      </c>
      <c r="G45" s="1">
        <v>40892</v>
      </c>
      <c r="H45" s="1">
        <v>40813</v>
      </c>
      <c r="I45" t="s">
        <v>64</v>
      </c>
      <c r="J45" t="s">
        <v>1554</v>
      </c>
      <c r="K45" t="s">
        <v>1555</v>
      </c>
      <c r="L45">
        <v>731</v>
      </c>
      <c r="M45">
        <v>5</v>
      </c>
      <c r="N45" s="22">
        <v>3655</v>
      </c>
      <c r="O45" t="s">
        <v>1524</v>
      </c>
      <c r="P45" t="s">
        <v>1537</v>
      </c>
      <c r="Q45" t="s">
        <v>1538</v>
      </c>
      <c r="R45" t="s">
        <v>1539</v>
      </c>
      <c r="S45">
        <v>504.14</v>
      </c>
      <c r="T45">
        <v>5</v>
      </c>
      <c r="U45" s="22">
        <f t="shared" si="1"/>
        <v>2520.6999999999998</v>
      </c>
      <c r="V45" t="s">
        <v>156</v>
      </c>
      <c r="W45" s="30">
        <f t="shared" si="0"/>
        <v>0.3103419972640219</v>
      </c>
      <c r="X45" t="s">
        <v>1516</v>
      </c>
      <c r="Y45" t="s">
        <v>157</v>
      </c>
    </row>
    <row r="46" spans="1:25" x14ac:dyDescent="0.2">
      <c r="A46" t="s">
        <v>904</v>
      </c>
      <c r="B46" t="s">
        <v>905</v>
      </c>
      <c r="C46" t="s">
        <v>906</v>
      </c>
      <c r="D46" t="s">
        <v>907</v>
      </c>
      <c r="E46" t="s">
        <v>1522</v>
      </c>
      <c r="F46" t="s">
        <v>1523</v>
      </c>
      <c r="G46" s="1">
        <v>40892</v>
      </c>
      <c r="H46" s="1">
        <v>40813</v>
      </c>
      <c r="I46" t="s">
        <v>68</v>
      </c>
      <c r="J46" t="s">
        <v>1556</v>
      </c>
      <c r="K46" t="s">
        <v>1557</v>
      </c>
      <c r="L46">
        <v>765</v>
      </c>
      <c r="M46">
        <v>2</v>
      </c>
      <c r="N46" s="22">
        <v>1530</v>
      </c>
      <c r="O46" t="s">
        <v>1524</v>
      </c>
      <c r="P46" t="s">
        <v>1537</v>
      </c>
      <c r="Q46" t="s">
        <v>1538</v>
      </c>
      <c r="R46" t="s">
        <v>1539</v>
      </c>
      <c r="S46">
        <v>527.11</v>
      </c>
      <c r="T46">
        <v>2</v>
      </c>
      <c r="U46" s="22">
        <f t="shared" si="1"/>
        <v>1054.22</v>
      </c>
      <c r="V46" t="s">
        <v>156</v>
      </c>
      <c r="W46" s="30">
        <f t="shared" si="0"/>
        <v>0.31096732026143792</v>
      </c>
      <c r="X46" t="s">
        <v>1516</v>
      </c>
      <c r="Y46" t="s">
        <v>157</v>
      </c>
    </row>
    <row r="47" spans="1:25" x14ac:dyDescent="0.2">
      <c r="A47" t="s">
        <v>1558</v>
      </c>
      <c r="B47" t="s">
        <v>1559</v>
      </c>
      <c r="C47" t="s">
        <v>228</v>
      </c>
      <c r="D47" t="s">
        <v>1560</v>
      </c>
      <c r="E47" t="s">
        <v>1561</v>
      </c>
      <c r="F47" t="s">
        <v>1562</v>
      </c>
      <c r="G47" s="1">
        <v>40907</v>
      </c>
      <c r="H47" s="1">
        <v>40876</v>
      </c>
      <c r="I47" t="s">
        <v>31</v>
      </c>
      <c r="J47" t="s">
        <v>1563</v>
      </c>
      <c r="K47" t="s">
        <v>1564</v>
      </c>
      <c r="L47">
        <v>2628</v>
      </c>
      <c r="M47">
        <v>1</v>
      </c>
      <c r="N47" s="22">
        <v>2628</v>
      </c>
      <c r="O47" t="s">
        <v>1565</v>
      </c>
      <c r="P47" t="s">
        <v>1566</v>
      </c>
      <c r="Q47" t="s">
        <v>1567</v>
      </c>
      <c r="R47" t="s">
        <v>1568</v>
      </c>
      <c r="S47">
        <v>1592.39</v>
      </c>
      <c r="T47">
        <v>1</v>
      </c>
      <c r="U47" s="22">
        <f t="shared" si="1"/>
        <v>1592.39</v>
      </c>
      <c r="V47" t="s">
        <v>156</v>
      </c>
      <c r="W47" s="30">
        <f t="shared" si="0"/>
        <v>0.39406773211567725</v>
      </c>
      <c r="X47" t="s">
        <v>1499</v>
      </c>
      <c r="Y47" t="s">
        <v>157</v>
      </c>
    </row>
    <row r="48" spans="1:25" x14ac:dyDescent="0.2">
      <c r="A48" t="s">
        <v>100</v>
      </c>
      <c r="B48" t="s">
        <v>101</v>
      </c>
      <c r="C48" t="s">
        <v>102</v>
      </c>
      <c r="D48" t="s">
        <v>103</v>
      </c>
      <c r="E48" t="s">
        <v>1569</v>
      </c>
      <c r="F48" t="s">
        <v>1570</v>
      </c>
      <c r="G48" s="1">
        <v>40879</v>
      </c>
      <c r="H48" s="1">
        <v>40834</v>
      </c>
      <c r="I48" t="s">
        <v>61</v>
      </c>
      <c r="J48" t="s">
        <v>1457</v>
      </c>
      <c r="K48" t="s">
        <v>1457</v>
      </c>
      <c r="L48">
        <v>88</v>
      </c>
      <c r="M48">
        <v>1</v>
      </c>
      <c r="N48" s="22">
        <v>88</v>
      </c>
      <c r="O48" t="s">
        <v>1571</v>
      </c>
      <c r="P48" t="s">
        <v>1572</v>
      </c>
      <c r="Q48" t="s">
        <v>1573</v>
      </c>
      <c r="R48" t="s">
        <v>1574</v>
      </c>
      <c r="S48">
        <v>46.45</v>
      </c>
      <c r="T48">
        <v>1</v>
      </c>
      <c r="U48" s="22">
        <f t="shared" si="1"/>
        <v>46.45</v>
      </c>
      <c r="V48" t="s">
        <v>156</v>
      </c>
      <c r="W48" s="30">
        <f t="shared" si="0"/>
        <v>0.47215909090909092</v>
      </c>
      <c r="X48" t="s">
        <v>1290</v>
      </c>
      <c r="Y48" t="s">
        <v>157</v>
      </c>
    </row>
    <row r="49" spans="1:25" x14ac:dyDescent="0.2">
      <c r="A49" t="s">
        <v>192</v>
      </c>
      <c r="B49" t="s">
        <v>193</v>
      </c>
      <c r="C49" t="s">
        <v>194</v>
      </c>
      <c r="D49" t="s">
        <v>195</v>
      </c>
      <c r="E49" t="s">
        <v>1575</v>
      </c>
      <c r="F49" t="s">
        <v>1576</v>
      </c>
      <c r="G49" s="1">
        <v>40907</v>
      </c>
      <c r="H49" s="1">
        <v>40864</v>
      </c>
      <c r="I49" t="s">
        <v>52</v>
      </c>
      <c r="J49" t="s">
        <v>1577</v>
      </c>
      <c r="K49" t="s">
        <v>1578</v>
      </c>
      <c r="L49">
        <v>603</v>
      </c>
      <c r="M49">
        <v>1</v>
      </c>
      <c r="N49" s="22">
        <v>603</v>
      </c>
      <c r="O49" t="s">
        <v>1579</v>
      </c>
      <c r="P49" t="s">
        <v>1580</v>
      </c>
      <c r="Q49" t="s">
        <v>1581</v>
      </c>
      <c r="R49" t="s">
        <v>1582</v>
      </c>
      <c r="S49">
        <v>491.85</v>
      </c>
      <c r="T49">
        <v>1</v>
      </c>
      <c r="U49" s="22">
        <f t="shared" si="1"/>
        <v>491.85</v>
      </c>
      <c r="V49" t="s">
        <v>156</v>
      </c>
      <c r="W49" s="30">
        <f t="shared" si="0"/>
        <v>0.18432835820895521</v>
      </c>
      <c r="X49" t="s">
        <v>1499</v>
      </c>
      <c r="Y49" t="s">
        <v>157</v>
      </c>
    </row>
    <row r="50" spans="1:25" x14ac:dyDescent="0.2">
      <c r="A50" t="s">
        <v>100</v>
      </c>
      <c r="B50" t="s">
        <v>101</v>
      </c>
      <c r="C50" t="s">
        <v>102</v>
      </c>
      <c r="D50" t="s">
        <v>103</v>
      </c>
      <c r="E50" t="s">
        <v>1569</v>
      </c>
      <c r="F50" t="s">
        <v>1570</v>
      </c>
      <c r="G50" s="1">
        <v>40879</v>
      </c>
      <c r="H50" s="1">
        <v>40834</v>
      </c>
      <c r="I50" t="s">
        <v>52</v>
      </c>
      <c r="J50" t="s">
        <v>1583</v>
      </c>
      <c r="K50" t="s">
        <v>1584</v>
      </c>
      <c r="L50">
        <v>639</v>
      </c>
      <c r="M50">
        <v>1</v>
      </c>
      <c r="N50" s="22">
        <v>639</v>
      </c>
      <c r="O50" t="s">
        <v>1571</v>
      </c>
      <c r="P50" t="s">
        <v>1572</v>
      </c>
      <c r="Q50" t="s">
        <v>1573</v>
      </c>
      <c r="R50" t="s">
        <v>1574</v>
      </c>
      <c r="S50">
        <v>519.17999999999995</v>
      </c>
      <c r="T50">
        <v>1</v>
      </c>
      <c r="U50" s="22">
        <f t="shared" si="1"/>
        <v>519.17999999999995</v>
      </c>
      <c r="V50" t="s">
        <v>156</v>
      </c>
      <c r="W50" s="30">
        <f t="shared" si="0"/>
        <v>0.18751173708920199</v>
      </c>
      <c r="X50" t="s">
        <v>1290</v>
      </c>
      <c r="Y50" t="s">
        <v>157</v>
      </c>
    </row>
    <row r="51" spans="1:25" x14ac:dyDescent="0.2">
      <c r="A51" t="s">
        <v>904</v>
      </c>
      <c r="B51" t="s">
        <v>905</v>
      </c>
      <c r="C51" t="s">
        <v>906</v>
      </c>
      <c r="D51" t="s">
        <v>907</v>
      </c>
      <c r="E51" t="s">
        <v>1511</v>
      </c>
      <c r="F51" t="s">
        <v>1512</v>
      </c>
      <c r="G51" s="1">
        <v>40893</v>
      </c>
      <c r="H51" s="1">
        <v>40813</v>
      </c>
      <c r="I51" t="s">
        <v>31</v>
      </c>
      <c r="J51" t="s">
        <v>1585</v>
      </c>
      <c r="K51" t="s">
        <v>1586</v>
      </c>
      <c r="L51">
        <v>645</v>
      </c>
      <c r="M51">
        <v>2</v>
      </c>
      <c r="N51" s="22">
        <v>1290</v>
      </c>
      <c r="O51" t="s">
        <v>1515</v>
      </c>
      <c r="S51">
        <v>512.29999999999995</v>
      </c>
      <c r="T51">
        <v>2</v>
      </c>
      <c r="U51" s="22">
        <f t="shared" si="1"/>
        <v>1024.5999999999999</v>
      </c>
      <c r="V51" t="s">
        <v>156</v>
      </c>
      <c r="W51" s="30">
        <f t="shared" si="0"/>
        <v>0.20573643410852716</v>
      </c>
      <c r="X51" t="s">
        <v>1516</v>
      </c>
      <c r="Y51" t="s">
        <v>157</v>
      </c>
    </row>
    <row r="52" spans="1:25" x14ac:dyDescent="0.2">
      <c r="A52" t="s">
        <v>125</v>
      </c>
      <c r="B52" t="s">
        <v>126</v>
      </c>
      <c r="C52" t="s">
        <v>127</v>
      </c>
      <c r="D52" t="s">
        <v>128</v>
      </c>
      <c r="E52" t="s">
        <v>1587</v>
      </c>
      <c r="F52" t="s">
        <v>1465</v>
      </c>
      <c r="G52" s="1">
        <v>40899</v>
      </c>
      <c r="H52" s="1">
        <v>40856</v>
      </c>
      <c r="I52" t="s">
        <v>31</v>
      </c>
      <c r="J52" t="s">
        <v>1466</v>
      </c>
      <c r="K52" t="s">
        <v>1467</v>
      </c>
      <c r="L52">
        <v>879</v>
      </c>
      <c r="M52">
        <v>1</v>
      </c>
      <c r="N52" s="22">
        <v>879</v>
      </c>
      <c r="O52" t="s">
        <v>1588</v>
      </c>
      <c r="P52" t="s">
        <v>1589</v>
      </c>
      <c r="Q52" t="s">
        <v>1590</v>
      </c>
      <c r="R52" t="s">
        <v>1591</v>
      </c>
      <c r="S52">
        <v>681.77</v>
      </c>
      <c r="T52">
        <v>1</v>
      </c>
      <c r="U52" s="22">
        <f t="shared" si="1"/>
        <v>681.77</v>
      </c>
      <c r="V52" t="s">
        <v>156</v>
      </c>
      <c r="W52" s="30">
        <f t="shared" si="0"/>
        <v>0.22437997724687142</v>
      </c>
      <c r="X52" t="s">
        <v>1490</v>
      </c>
      <c r="Y52" t="s">
        <v>157</v>
      </c>
    </row>
    <row r="53" spans="1:25" x14ac:dyDescent="0.2">
      <c r="A53" t="s">
        <v>192</v>
      </c>
      <c r="B53" t="s">
        <v>193</v>
      </c>
      <c r="C53" t="s">
        <v>194</v>
      </c>
      <c r="D53" t="s">
        <v>195</v>
      </c>
      <c r="E53" t="s">
        <v>1575</v>
      </c>
      <c r="F53" t="s">
        <v>1576</v>
      </c>
      <c r="G53" s="1">
        <v>40907</v>
      </c>
      <c r="H53" s="1">
        <v>40864</v>
      </c>
      <c r="I53" t="s">
        <v>31</v>
      </c>
      <c r="J53" t="s">
        <v>1592</v>
      </c>
      <c r="K53" t="s">
        <v>1593</v>
      </c>
      <c r="L53">
        <v>543.95000000000005</v>
      </c>
      <c r="M53">
        <v>1</v>
      </c>
      <c r="N53" s="22">
        <v>543.95000000000005</v>
      </c>
      <c r="O53" t="s">
        <v>1579</v>
      </c>
      <c r="P53" t="s">
        <v>1580</v>
      </c>
      <c r="Q53" t="s">
        <v>1581</v>
      </c>
      <c r="R53" t="s">
        <v>1582</v>
      </c>
      <c r="S53">
        <v>422.18</v>
      </c>
      <c r="T53">
        <v>1</v>
      </c>
      <c r="U53" s="22">
        <f t="shared" si="1"/>
        <v>422.18</v>
      </c>
      <c r="V53" t="s">
        <v>156</v>
      </c>
      <c r="W53" s="30">
        <f t="shared" si="0"/>
        <v>0.2238624873609707</v>
      </c>
      <c r="X53" t="s">
        <v>1499</v>
      </c>
      <c r="Y53" t="s">
        <v>157</v>
      </c>
    </row>
    <row r="54" spans="1:25" x14ac:dyDescent="0.2">
      <c r="A54" t="s">
        <v>100</v>
      </c>
      <c r="B54" t="s">
        <v>101</v>
      </c>
      <c r="C54" t="s">
        <v>102</v>
      </c>
      <c r="D54" t="s">
        <v>103</v>
      </c>
      <c r="E54" t="s">
        <v>1569</v>
      </c>
      <c r="F54" t="s">
        <v>1570</v>
      </c>
      <c r="G54" s="1">
        <v>40879</v>
      </c>
      <c r="H54" s="1">
        <v>40834</v>
      </c>
      <c r="I54" t="s">
        <v>31</v>
      </c>
      <c r="J54" t="s">
        <v>1594</v>
      </c>
      <c r="K54" t="s">
        <v>1595</v>
      </c>
      <c r="L54">
        <v>535.15</v>
      </c>
      <c r="M54">
        <v>1</v>
      </c>
      <c r="N54" s="22">
        <v>535.15</v>
      </c>
      <c r="O54" t="s">
        <v>1571</v>
      </c>
      <c r="P54" t="s">
        <v>1572</v>
      </c>
      <c r="Q54" t="s">
        <v>1573</v>
      </c>
      <c r="R54" t="s">
        <v>1574</v>
      </c>
      <c r="S54">
        <v>415.35</v>
      </c>
      <c r="T54">
        <v>1</v>
      </c>
      <c r="U54" s="22">
        <f t="shared" si="1"/>
        <v>415.35</v>
      </c>
      <c r="V54" t="s">
        <v>156</v>
      </c>
      <c r="W54" s="30">
        <f t="shared" si="0"/>
        <v>0.22386246846678493</v>
      </c>
      <c r="X54" t="s">
        <v>1290</v>
      </c>
      <c r="Y54" t="s">
        <v>157</v>
      </c>
    </row>
    <row r="55" spans="1:25" x14ac:dyDescent="0.2">
      <c r="A55" t="s">
        <v>904</v>
      </c>
      <c r="B55" t="s">
        <v>905</v>
      </c>
      <c r="C55" t="s">
        <v>906</v>
      </c>
      <c r="D55" t="s">
        <v>907</v>
      </c>
      <c r="E55" t="s">
        <v>1511</v>
      </c>
      <c r="F55" t="s">
        <v>1512</v>
      </c>
      <c r="G55" s="1">
        <v>40893</v>
      </c>
      <c r="H55" s="1">
        <v>40813</v>
      </c>
      <c r="I55" t="s">
        <v>52</v>
      </c>
      <c r="J55" t="s">
        <v>1596</v>
      </c>
      <c r="K55" t="s">
        <v>1597</v>
      </c>
      <c r="L55">
        <v>790</v>
      </c>
      <c r="M55">
        <v>1</v>
      </c>
      <c r="N55" s="22">
        <v>790</v>
      </c>
      <c r="O55" t="s">
        <v>1515</v>
      </c>
      <c r="S55">
        <v>569.02</v>
      </c>
      <c r="T55">
        <v>1</v>
      </c>
      <c r="U55" s="22">
        <f t="shared" si="1"/>
        <v>569.02</v>
      </c>
      <c r="V55" t="s">
        <v>156</v>
      </c>
      <c r="W55" s="30">
        <f t="shared" si="0"/>
        <v>0.27972151898734177</v>
      </c>
      <c r="X55" t="s">
        <v>1516</v>
      </c>
      <c r="Y55" t="s">
        <v>157</v>
      </c>
    </row>
    <row r="56" spans="1:25" x14ac:dyDescent="0.2">
      <c r="A56" t="s">
        <v>904</v>
      </c>
      <c r="B56" t="s">
        <v>905</v>
      </c>
      <c r="C56" t="s">
        <v>906</v>
      </c>
      <c r="D56" t="s">
        <v>907</v>
      </c>
      <c r="E56" t="s">
        <v>1511</v>
      </c>
      <c r="F56" t="s">
        <v>1512</v>
      </c>
      <c r="G56" s="1">
        <v>40893</v>
      </c>
      <c r="H56" s="1">
        <v>40813</v>
      </c>
      <c r="I56" t="s">
        <v>61</v>
      </c>
      <c r="J56" t="s">
        <v>1598</v>
      </c>
      <c r="K56" t="s">
        <v>1599</v>
      </c>
      <c r="L56">
        <v>986</v>
      </c>
      <c r="M56">
        <v>1</v>
      </c>
      <c r="N56" s="22">
        <v>986</v>
      </c>
      <c r="O56" t="s">
        <v>1515</v>
      </c>
      <c r="S56">
        <v>732.43</v>
      </c>
      <c r="T56">
        <v>1</v>
      </c>
      <c r="U56" s="22">
        <f t="shared" si="1"/>
        <v>732.43</v>
      </c>
      <c r="V56" t="s">
        <v>156</v>
      </c>
      <c r="W56" s="30">
        <f t="shared" si="0"/>
        <v>0.2571703853955376</v>
      </c>
      <c r="X56" t="s">
        <v>1516</v>
      </c>
      <c r="Y56" t="s">
        <v>157</v>
      </c>
    </row>
    <row r="57" spans="1:25" x14ac:dyDescent="0.2">
      <c r="A57" t="s">
        <v>904</v>
      </c>
      <c r="B57" t="s">
        <v>905</v>
      </c>
      <c r="C57" t="s">
        <v>906</v>
      </c>
      <c r="D57" t="s">
        <v>907</v>
      </c>
      <c r="E57" t="s">
        <v>1522</v>
      </c>
      <c r="F57" t="s">
        <v>1523</v>
      </c>
      <c r="G57" s="1">
        <v>40892</v>
      </c>
      <c r="H57" s="1">
        <v>40813</v>
      </c>
      <c r="I57" t="s">
        <v>71</v>
      </c>
      <c r="J57" t="s">
        <v>1600</v>
      </c>
      <c r="K57" t="s">
        <v>1600</v>
      </c>
      <c r="L57">
        <v>173</v>
      </c>
      <c r="M57">
        <v>3</v>
      </c>
      <c r="N57" s="22">
        <v>519</v>
      </c>
      <c r="O57" t="s">
        <v>1524</v>
      </c>
      <c r="P57" t="s">
        <v>1537</v>
      </c>
      <c r="Q57" t="s">
        <v>1538</v>
      </c>
      <c r="R57" t="s">
        <v>1539</v>
      </c>
      <c r="S57">
        <v>116.23</v>
      </c>
      <c r="T57">
        <v>3</v>
      </c>
      <c r="U57" s="22">
        <f t="shared" si="1"/>
        <v>348.69</v>
      </c>
      <c r="V57" t="s">
        <v>156</v>
      </c>
      <c r="W57" s="30">
        <f t="shared" si="0"/>
        <v>0.328150289017341</v>
      </c>
      <c r="X57" t="s">
        <v>1516</v>
      </c>
      <c r="Y57" t="s">
        <v>157</v>
      </c>
    </row>
    <row r="58" spans="1:25" x14ac:dyDescent="0.2">
      <c r="A58" t="s">
        <v>1601</v>
      </c>
      <c r="B58" t="s">
        <v>1602</v>
      </c>
      <c r="C58" t="s">
        <v>228</v>
      </c>
      <c r="D58" t="s">
        <v>1603</v>
      </c>
      <c r="E58" t="s">
        <v>1604</v>
      </c>
      <c r="F58" t="s">
        <v>1605</v>
      </c>
      <c r="G58" s="1">
        <v>40897</v>
      </c>
      <c r="H58" s="1">
        <v>40862</v>
      </c>
      <c r="I58" t="s">
        <v>31</v>
      </c>
      <c r="J58" t="s">
        <v>1606</v>
      </c>
      <c r="K58" t="s">
        <v>1606</v>
      </c>
      <c r="L58">
        <v>433</v>
      </c>
      <c r="M58">
        <v>8</v>
      </c>
      <c r="N58" s="22">
        <v>3464</v>
      </c>
      <c r="O58" t="s">
        <v>1607</v>
      </c>
      <c r="P58" t="s">
        <v>1608</v>
      </c>
      <c r="Q58" t="s">
        <v>1609</v>
      </c>
      <c r="R58" t="s">
        <v>1610</v>
      </c>
      <c r="S58">
        <v>232.11</v>
      </c>
      <c r="T58">
        <v>8</v>
      </c>
      <c r="U58" s="22">
        <f t="shared" si="1"/>
        <v>1856.88</v>
      </c>
      <c r="V58" t="s">
        <v>156</v>
      </c>
      <c r="W58" s="30">
        <f t="shared" si="0"/>
        <v>0.4639491916859122</v>
      </c>
      <c r="X58" t="s">
        <v>1490</v>
      </c>
      <c r="Y58" t="s">
        <v>157</v>
      </c>
    </row>
    <row r="59" spans="1:25" x14ac:dyDescent="0.2">
      <c r="W59" s="30"/>
    </row>
    <row r="60" spans="1:25" x14ac:dyDescent="0.2">
      <c r="N60" s="12">
        <f>SUM(N2:N59)</f>
        <v>179628.34</v>
      </c>
      <c r="U60" s="12">
        <f>SUM(U2:U59)</f>
        <v>116390.70999999999</v>
      </c>
      <c r="W60" s="30">
        <f t="shared" si="0"/>
        <v>0.35204706562450006</v>
      </c>
    </row>
    <row r="61" spans="1:25" x14ac:dyDescent="0.2">
      <c r="C61" t="s">
        <v>1659</v>
      </c>
      <c r="D61" t="s">
        <v>1660</v>
      </c>
      <c r="E61" t="s">
        <v>1662</v>
      </c>
      <c r="F61" t="s">
        <v>1661</v>
      </c>
      <c r="G61" t="s">
        <v>1666</v>
      </c>
      <c r="H61" t="s">
        <v>1667</v>
      </c>
      <c r="J61" t="s">
        <v>1670</v>
      </c>
      <c r="K61" t="s">
        <v>1668</v>
      </c>
      <c r="L61" s="5" t="s">
        <v>1669</v>
      </c>
    </row>
    <row r="62" spans="1:25" x14ac:dyDescent="0.2">
      <c r="B62" t="s">
        <v>1663</v>
      </c>
      <c r="C62" s="33">
        <f>N60</f>
        <v>179628.34</v>
      </c>
      <c r="D62" s="33">
        <f>U60</f>
        <v>116390.70999999999</v>
      </c>
      <c r="E62" s="33">
        <f>C62-D62</f>
        <v>63237.630000000005</v>
      </c>
      <c r="F62" s="30">
        <f>1-D62/C62</f>
        <v>0.35204706562450006</v>
      </c>
      <c r="G62" s="33">
        <f>E62/4</f>
        <v>15809.407500000001</v>
      </c>
      <c r="H62" s="35">
        <f>E62-G62</f>
        <v>47428.222500000003</v>
      </c>
      <c r="J62">
        <f>D62/(1-0.3)</f>
        <v>166272.44285714286</v>
      </c>
      <c r="K62" s="35">
        <f>J62-D62</f>
        <v>49881.732857142866</v>
      </c>
      <c r="L62" s="5">
        <f>C62-J62</f>
        <v>13355.897142857139</v>
      </c>
    </row>
    <row r="63" spans="1:25" x14ac:dyDescent="0.2">
      <c r="B63" t="s">
        <v>59</v>
      </c>
      <c r="C63" s="33">
        <f>ICC!N63</f>
        <v>67589.450000000012</v>
      </c>
      <c r="D63" s="33">
        <f>ICC!U63</f>
        <v>55852.249999999993</v>
      </c>
      <c r="E63" s="33">
        <f t="shared" ref="E63:E64" si="2">C63-D63</f>
        <v>11737.200000000019</v>
      </c>
      <c r="F63" s="30">
        <f t="shared" ref="F63:F64" si="3">1-D63/C63</f>
        <v>0.17365432031182404</v>
      </c>
      <c r="G63" s="33">
        <f t="shared" ref="G63:G65" si="4">E63/4</f>
        <v>2934.3000000000047</v>
      </c>
      <c r="H63" s="35">
        <f t="shared" ref="H63:H65" si="5">E63-G63</f>
        <v>8802.9000000000142</v>
      </c>
      <c r="J63">
        <f>D63/(1-0.25)</f>
        <v>74469.666666666657</v>
      </c>
      <c r="K63" s="35">
        <f t="shared" ref="K63:K64" si="6">J63-D63</f>
        <v>18617.416666666664</v>
      </c>
      <c r="L63" s="5">
        <f t="shared" ref="L63:L65" si="7">C63-J63</f>
        <v>-6880.2166666666453</v>
      </c>
    </row>
    <row r="64" spans="1:25" x14ac:dyDescent="0.2">
      <c r="B64" s="31" t="s">
        <v>1664</v>
      </c>
      <c r="C64" s="34">
        <f>Others!N14</f>
        <v>3613.55</v>
      </c>
      <c r="D64" s="34">
        <f>Others!U14</f>
        <v>1150.8999999999999</v>
      </c>
      <c r="E64" s="34">
        <f t="shared" si="2"/>
        <v>2462.6500000000005</v>
      </c>
      <c r="F64" s="32">
        <f t="shared" si="3"/>
        <v>0.68150433783952069</v>
      </c>
      <c r="G64" s="34">
        <f t="shared" si="4"/>
        <v>615.66250000000014</v>
      </c>
      <c r="H64" s="36">
        <f t="shared" si="5"/>
        <v>1846.9875000000004</v>
      </c>
      <c r="J64" s="31">
        <f>D64/(1-0.25)</f>
        <v>1534.5333333333331</v>
      </c>
      <c r="K64" s="36">
        <f t="shared" si="6"/>
        <v>383.63333333333321</v>
      </c>
      <c r="L64" s="37">
        <f t="shared" si="7"/>
        <v>2079.0166666666673</v>
      </c>
    </row>
    <row r="65" spans="2:12" x14ac:dyDescent="0.2">
      <c r="B65" t="s">
        <v>1665</v>
      </c>
      <c r="C65" s="33">
        <f>SUM(C62:C64)</f>
        <v>250831.34</v>
      </c>
      <c r="D65" s="33">
        <f>SUM(D62:D64)</f>
        <v>173393.86</v>
      </c>
      <c r="E65" s="33">
        <f t="shared" ref="E65" si="8">C65-D65</f>
        <v>77437.48000000001</v>
      </c>
      <c r="F65" s="30">
        <f t="shared" ref="F65" si="9">1-D65/C65</f>
        <v>0.30872330387422886</v>
      </c>
      <c r="G65" s="33">
        <f t="shared" si="4"/>
        <v>19359.370000000003</v>
      </c>
      <c r="H65" s="35">
        <f t="shared" si="5"/>
        <v>58078.110000000008</v>
      </c>
      <c r="J65">
        <f>SUM(J62:J64)</f>
        <v>242276.64285714284</v>
      </c>
      <c r="K65" s="35">
        <f>SUM(K62:K64)</f>
        <v>68882.782857142854</v>
      </c>
      <c r="L65" s="5">
        <f t="shared" si="7"/>
        <v>8554.697142857156</v>
      </c>
    </row>
  </sheetData>
  <sortState ref="A2:Y399">
    <sortCondition ref="V2:V399"/>
  </sortState>
  <conditionalFormatting sqref="U20:U32">
    <cfRule type="cellIs" dxfId="8" priority="3" operator="equal">
      <formula>0</formula>
    </cfRule>
  </conditionalFormatting>
  <conditionalFormatting sqref="S33:S58 T33:T35 U33:U58">
    <cfRule type="cellIs" dxfId="7" priority="1" stopIfTrue="1" operator="equal">
      <formula>0</formula>
    </cfRule>
    <cfRule type="cellIs" dxfId="6" priority="2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abSelected="1" topLeftCell="A16" workbookViewId="0">
      <selection activeCell="W62" sqref="W62"/>
    </sheetView>
  </sheetViews>
  <sheetFormatPr baseColWidth="10" defaultColWidth="14.7109375" defaultRowHeight="12.75" x14ac:dyDescent="0.2"/>
  <cols>
    <col min="1" max="1" width="7.7109375" bestFit="1" customWidth="1"/>
    <col min="2" max="2" width="11.85546875" customWidth="1"/>
    <col min="3" max="3" width="7.28515625" customWidth="1"/>
    <col min="4" max="4" width="9.85546875" bestFit="1" customWidth="1"/>
    <col min="5" max="5" width="10.85546875" bestFit="1" customWidth="1"/>
    <col min="6" max="6" width="6.42578125" customWidth="1"/>
    <col min="7" max="7" width="13.5703125" bestFit="1" customWidth="1"/>
    <col min="8" max="8" width="10.140625" bestFit="1" customWidth="1"/>
    <col min="9" max="9" width="4.85546875" bestFit="1" customWidth="1"/>
    <col min="10" max="10" width="17" customWidth="1"/>
    <col min="11" max="11" width="35.42578125" customWidth="1"/>
    <col min="12" max="12" width="7.42578125" style="5" customWidth="1"/>
    <col min="13" max="13" width="7" style="6" customWidth="1"/>
    <col min="14" max="14" width="8.5703125" style="21" customWidth="1"/>
    <col min="15" max="16" width="9" bestFit="1" customWidth="1"/>
    <col min="17" max="17" width="9.28515625" bestFit="1" customWidth="1"/>
    <col min="18" max="18" width="9.42578125" customWidth="1"/>
    <col min="19" max="19" width="5.85546875" style="4" customWidth="1"/>
    <col min="20" max="20" width="5.28515625" style="14" customWidth="1"/>
    <col min="21" max="21" width="9.140625" style="21" customWidth="1"/>
    <col min="22" max="22" width="5.28515625" customWidth="1"/>
    <col min="23" max="23" width="7.28515625" bestFit="1" customWidth="1"/>
    <col min="24" max="24" width="11.42578125" bestFit="1" customWidth="1"/>
    <col min="25" max="25" width="14" bestFit="1" customWidth="1"/>
  </cols>
  <sheetData>
    <row r="1" spans="1:25" s="18" customForma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9" t="s">
        <v>11</v>
      </c>
      <c r="M1" s="18" t="s">
        <v>12</v>
      </c>
      <c r="N1" s="19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9" t="s">
        <v>18</v>
      </c>
      <c r="T1" s="20" t="s">
        <v>19</v>
      </c>
      <c r="U1" s="19" t="s">
        <v>20</v>
      </c>
      <c r="V1" s="18" t="s">
        <v>21</v>
      </c>
      <c r="W1" s="18" t="s">
        <v>22</v>
      </c>
      <c r="X1" s="18" t="s">
        <v>23</v>
      </c>
      <c r="Y1" s="18" t="s">
        <v>24</v>
      </c>
    </row>
    <row r="2" spans="1:25" x14ac:dyDescent="0.2">
      <c r="A2" t="s">
        <v>938</v>
      </c>
      <c r="B2" t="s">
        <v>939</v>
      </c>
      <c r="C2" t="s">
        <v>136</v>
      </c>
      <c r="D2" t="s">
        <v>940</v>
      </c>
      <c r="E2" t="s">
        <v>941</v>
      </c>
      <c r="F2" t="s">
        <v>942</v>
      </c>
      <c r="G2" s="1">
        <v>40935</v>
      </c>
      <c r="H2" s="1">
        <v>40847</v>
      </c>
      <c r="I2" t="s">
        <v>31</v>
      </c>
      <c r="J2" t="s">
        <v>943</v>
      </c>
      <c r="K2" t="s">
        <v>944</v>
      </c>
      <c r="L2" s="5">
        <v>38.5</v>
      </c>
      <c r="M2" s="6">
        <v>4</v>
      </c>
      <c r="N2" s="21">
        <v>154</v>
      </c>
      <c r="O2" t="s">
        <v>945</v>
      </c>
      <c r="P2" t="s">
        <v>946</v>
      </c>
      <c r="Q2" t="s">
        <v>90</v>
      </c>
      <c r="R2" t="s">
        <v>91</v>
      </c>
      <c r="S2" s="4">
        <v>22.66</v>
      </c>
      <c r="T2" s="14">
        <v>4</v>
      </c>
      <c r="U2" s="21">
        <v>90.64</v>
      </c>
      <c r="V2" t="s">
        <v>59</v>
      </c>
      <c r="W2" s="30">
        <f>1-U2/N2</f>
        <v>0.41142857142857148</v>
      </c>
      <c r="X2" t="s">
        <v>99</v>
      </c>
      <c r="Y2" t="s">
        <v>60</v>
      </c>
    </row>
    <row r="3" spans="1:25" x14ac:dyDescent="0.2">
      <c r="A3" t="s">
        <v>904</v>
      </c>
      <c r="B3" t="s">
        <v>905</v>
      </c>
      <c r="C3" t="s">
        <v>906</v>
      </c>
      <c r="D3" t="s">
        <v>907</v>
      </c>
      <c r="E3" t="s">
        <v>1234</v>
      </c>
      <c r="F3" t="s">
        <v>1218</v>
      </c>
      <c r="G3" s="1">
        <v>40918</v>
      </c>
      <c r="H3" s="1">
        <v>40855</v>
      </c>
      <c r="I3" t="s">
        <v>52</v>
      </c>
      <c r="J3" t="s">
        <v>914</v>
      </c>
      <c r="K3" t="s">
        <v>915</v>
      </c>
      <c r="L3" s="5">
        <v>506</v>
      </c>
      <c r="M3" s="6">
        <v>1</v>
      </c>
      <c r="N3" s="21">
        <v>506</v>
      </c>
      <c r="O3" t="s">
        <v>1235</v>
      </c>
      <c r="S3" s="4">
        <v>378.43</v>
      </c>
      <c r="T3" s="14">
        <v>1</v>
      </c>
      <c r="U3" s="21">
        <f>T3*S3</f>
        <v>378.43</v>
      </c>
      <c r="V3" t="s">
        <v>59</v>
      </c>
      <c r="W3" s="30">
        <f t="shared" ref="W3:W63" si="0">1-U3/N3</f>
        <v>0.25211462450592881</v>
      </c>
      <c r="X3" t="s">
        <v>83</v>
      </c>
      <c r="Y3" t="s">
        <v>864</v>
      </c>
    </row>
    <row r="4" spans="1:25" x14ac:dyDescent="0.2">
      <c r="A4" t="s">
        <v>904</v>
      </c>
      <c r="B4" t="s">
        <v>905</v>
      </c>
      <c r="C4" t="s">
        <v>906</v>
      </c>
      <c r="D4" t="s">
        <v>907</v>
      </c>
      <c r="E4" t="s">
        <v>1234</v>
      </c>
      <c r="F4" t="s">
        <v>1218</v>
      </c>
      <c r="G4" s="1">
        <v>40918</v>
      </c>
      <c r="H4" s="1">
        <v>40855</v>
      </c>
      <c r="I4" t="s">
        <v>31</v>
      </c>
      <c r="J4" t="s">
        <v>908</v>
      </c>
      <c r="K4" t="s">
        <v>909</v>
      </c>
      <c r="L4" s="5">
        <v>628</v>
      </c>
      <c r="M4" s="6">
        <v>1</v>
      </c>
      <c r="N4" s="21">
        <v>628</v>
      </c>
      <c r="O4" t="s">
        <v>1235</v>
      </c>
      <c r="S4" s="4">
        <v>469.72</v>
      </c>
      <c r="T4" s="14">
        <v>1</v>
      </c>
      <c r="U4" s="21">
        <f>T4*S4</f>
        <v>469.72</v>
      </c>
      <c r="V4" t="s">
        <v>59</v>
      </c>
      <c r="W4" s="30">
        <f t="shared" si="0"/>
        <v>0.25203821656050951</v>
      </c>
      <c r="X4" t="s">
        <v>83</v>
      </c>
      <c r="Y4" t="s">
        <v>864</v>
      </c>
    </row>
    <row r="5" spans="1:25" x14ac:dyDescent="0.2">
      <c r="A5" t="s">
        <v>897</v>
      </c>
      <c r="B5" t="s">
        <v>898</v>
      </c>
      <c r="C5" t="s">
        <v>216</v>
      </c>
      <c r="D5" t="s">
        <v>899</v>
      </c>
      <c r="E5" t="s">
        <v>1238</v>
      </c>
      <c r="F5" t="s">
        <v>1239</v>
      </c>
      <c r="G5" s="1">
        <v>40921</v>
      </c>
      <c r="H5" s="1">
        <v>40855</v>
      </c>
      <c r="I5" t="s">
        <v>31</v>
      </c>
      <c r="J5" t="s">
        <v>1240</v>
      </c>
      <c r="K5" t="s">
        <v>726</v>
      </c>
      <c r="L5" s="5">
        <v>38.4</v>
      </c>
      <c r="M5" s="6">
        <v>10</v>
      </c>
      <c r="N5" s="21">
        <v>384</v>
      </c>
      <c r="O5" t="s">
        <v>901</v>
      </c>
      <c r="P5" t="s">
        <v>902</v>
      </c>
      <c r="Q5" t="s">
        <v>1241</v>
      </c>
      <c r="R5" t="s">
        <v>1242</v>
      </c>
      <c r="S5" s="4">
        <v>34.549999999999997</v>
      </c>
      <c r="T5" s="14">
        <v>10</v>
      </c>
      <c r="U5" s="21">
        <v>345.5</v>
      </c>
      <c r="V5" t="s">
        <v>59</v>
      </c>
      <c r="W5" s="30">
        <f t="shared" si="0"/>
        <v>0.10026041666666663</v>
      </c>
      <c r="X5" t="s">
        <v>83</v>
      </c>
      <c r="Y5" t="s">
        <v>60</v>
      </c>
    </row>
    <row r="6" spans="1:25" x14ac:dyDescent="0.2">
      <c r="A6" t="s">
        <v>897</v>
      </c>
      <c r="B6" t="s">
        <v>898</v>
      </c>
      <c r="C6" t="s">
        <v>216</v>
      </c>
      <c r="D6" t="s">
        <v>899</v>
      </c>
      <c r="E6" t="s">
        <v>1268</v>
      </c>
      <c r="F6" t="s">
        <v>1269</v>
      </c>
      <c r="G6" s="1">
        <v>40928</v>
      </c>
      <c r="H6" s="1">
        <v>40869</v>
      </c>
      <c r="I6" t="s">
        <v>31</v>
      </c>
      <c r="J6" t="s">
        <v>1270</v>
      </c>
      <c r="K6" t="s">
        <v>726</v>
      </c>
      <c r="L6" s="5">
        <v>42.5</v>
      </c>
      <c r="M6" s="6">
        <v>50</v>
      </c>
      <c r="N6" s="21">
        <v>2125</v>
      </c>
      <c r="O6" t="s">
        <v>1271</v>
      </c>
      <c r="P6" t="s">
        <v>1272</v>
      </c>
      <c r="Q6" t="s">
        <v>77</v>
      </c>
      <c r="R6" t="s">
        <v>78</v>
      </c>
      <c r="S6" s="4">
        <v>40.46</v>
      </c>
      <c r="T6" s="14">
        <v>50</v>
      </c>
      <c r="U6" s="21">
        <v>2023</v>
      </c>
      <c r="V6" t="s">
        <v>59</v>
      </c>
      <c r="W6" s="30">
        <f t="shared" si="0"/>
        <v>4.8000000000000043E-2</v>
      </c>
      <c r="X6" t="s">
        <v>92</v>
      </c>
      <c r="Y6" t="s">
        <v>60</v>
      </c>
    </row>
    <row r="7" spans="1:25" x14ac:dyDescent="0.2">
      <c r="A7" t="s">
        <v>897</v>
      </c>
      <c r="B7" t="s">
        <v>898</v>
      </c>
      <c r="C7" t="s">
        <v>216</v>
      </c>
      <c r="D7" t="s">
        <v>899</v>
      </c>
      <c r="E7" t="s">
        <v>1238</v>
      </c>
      <c r="F7" t="s">
        <v>1239</v>
      </c>
      <c r="G7" s="1">
        <v>40921</v>
      </c>
      <c r="H7" s="1">
        <v>40855</v>
      </c>
      <c r="I7" t="s">
        <v>52</v>
      </c>
      <c r="J7" t="s">
        <v>1243</v>
      </c>
      <c r="K7" t="s">
        <v>726</v>
      </c>
      <c r="L7" s="5">
        <v>42</v>
      </c>
      <c r="M7" s="6">
        <v>10</v>
      </c>
      <c r="N7" s="21">
        <v>420</v>
      </c>
      <c r="O7" t="s">
        <v>901</v>
      </c>
      <c r="P7" t="s">
        <v>902</v>
      </c>
      <c r="Q7" t="s">
        <v>90</v>
      </c>
      <c r="R7" t="s">
        <v>91</v>
      </c>
      <c r="S7" s="4">
        <v>37.78</v>
      </c>
      <c r="T7" s="14">
        <v>10</v>
      </c>
      <c r="U7" s="21">
        <v>377.8</v>
      </c>
      <c r="V7" t="s">
        <v>59</v>
      </c>
      <c r="W7" s="30">
        <f t="shared" si="0"/>
        <v>0.1004761904761905</v>
      </c>
      <c r="X7" t="s">
        <v>83</v>
      </c>
      <c r="Y7" t="s">
        <v>60</v>
      </c>
    </row>
    <row r="8" spans="1:25" x14ac:dyDescent="0.2">
      <c r="A8" t="s">
        <v>897</v>
      </c>
      <c r="B8" t="s">
        <v>898</v>
      </c>
      <c r="C8" t="s">
        <v>216</v>
      </c>
      <c r="D8" t="s">
        <v>899</v>
      </c>
      <c r="E8" t="s">
        <v>1238</v>
      </c>
      <c r="F8" t="s">
        <v>1239</v>
      </c>
      <c r="G8" s="1">
        <v>40921</v>
      </c>
      <c r="H8" s="1">
        <v>40855</v>
      </c>
      <c r="I8" t="s">
        <v>61</v>
      </c>
      <c r="J8" t="s">
        <v>1244</v>
      </c>
      <c r="K8" t="s">
        <v>726</v>
      </c>
      <c r="L8" s="5">
        <v>36</v>
      </c>
      <c r="M8" s="6">
        <v>10</v>
      </c>
      <c r="N8" s="21">
        <v>360</v>
      </c>
      <c r="O8" t="s">
        <v>901</v>
      </c>
      <c r="P8" t="s">
        <v>902</v>
      </c>
      <c r="Q8" t="s">
        <v>90</v>
      </c>
      <c r="R8" t="s">
        <v>91</v>
      </c>
      <c r="S8" s="4">
        <v>44.44</v>
      </c>
      <c r="T8" s="14">
        <v>10</v>
      </c>
      <c r="U8" s="21">
        <v>444.4</v>
      </c>
      <c r="V8" t="s">
        <v>59</v>
      </c>
      <c r="W8" s="30">
        <f t="shared" si="0"/>
        <v>-0.23444444444444446</v>
      </c>
      <c r="X8" t="s">
        <v>83</v>
      </c>
      <c r="Y8" t="s">
        <v>60</v>
      </c>
    </row>
    <row r="9" spans="1:25" x14ac:dyDescent="0.2">
      <c r="A9" t="s">
        <v>897</v>
      </c>
      <c r="B9" t="s">
        <v>898</v>
      </c>
      <c r="C9" t="s">
        <v>216</v>
      </c>
      <c r="D9" t="s">
        <v>899</v>
      </c>
      <c r="E9" t="s">
        <v>1238</v>
      </c>
      <c r="F9" t="s">
        <v>1239</v>
      </c>
      <c r="G9" s="1">
        <v>40921</v>
      </c>
      <c r="H9" s="1">
        <v>40855</v>
      </c>
      <c r="I9" t="s">
        <v>63</v>
      </c>
      <c r="J9" t="s">
        <v>1245</v>
      </c>
      <c r="K9" t="s">
        <v>726</v>
      </c>
      <c r="L9" s="5">
        <v>37.200000000000003</v>
      </c>
      <c r="M9" s="6">
        <v>5</v>
      </c>
      <c r="N9" s="21">
        <v>186</v>
      </c>
      <c r="O9" t="s">
        <v>901</v>
      </c>
      <c r="P9" t="s">
        <v>902</v>
      </c>
      <c r="Q9" t="s">
        <v>90</v>
      </c>
      <c r="R9" t="s">
        <v>91</v>
      </c>
      <c r="S9" s="4">
        <v>29.62</v>
      </c>
      <c r="T9" s="14">
        <v>5</v>
      </c>
      <c r="U9" s="21">
        <v>148.1</v>
      </c>
      <c r="V9" t="s">
        <v>59</v>
      </c>
      <c r="W9" s="30">
        <f t="shared" si="0"/>
        <v>0.20376344086021514</v>
      </c>
      <c r="X9" t="s">
        <v>83</v>
      </c>
      <c r="Y9" t="s">
        <v>60</v>
      </c>
    </row>
    <row r="10" spans="1:25" x14ac:dyDescent="0.2">
      <c r="A10" t="s">
        <v>897</v>
      </c>
      <c r="B10" t="s">
        <v>898</v>
      </c>
      <c r="C10" t="s">
        <v>216</v>
      </c>
      <c r="D10" t="s">
        <v>899</v>
      </c>
      <c r="E10" t="s">
        <v>1238</v>
      </c>
      <c r="F10" t="s">
        <v>1239</v>
      </c>
      <c r="G10" s="1">
        <v>40921</v>
      </c>
      <c r="H10" s="1">
        <v>40855</v>
      </c>
      <c r="I10" t="s">
        <v>64</v>
      </c>
      <c r="J10" t="s">
        <v>900</v>
      </c>
      <c r="K10" t="s">
        <v>726</v>
      </c>
      <c r="L10" s="5">
        <v>40.799999999999997</v>
      </c>
      <c r="M10" s="6">
        <v>10</v>
      </c>
      <c r="N10" s="21">
        <v>408</v>
      </c>
      <c r="O10" t="s">
        <v>901</v>
      </c>
      <c r="P10" t="s">
        <v>902</v>
      </c>
      <c r="Q10" t="s">
        <v>90</v>
      </c>
      <c r="R10" t="s">
        <v>91</v>
      </c>
      <c r="S10" s="4">
        <v>35.590000000000003</v>
      </c>
      <c r="T10" s="14">
        <v>10</v>
      </c>
      <c r="U10" s="21">
        <v>355.9</v>
      </c>
      <c r="V10" t="s">
        <v>59</v>
      </c>
      <c r="W10" s="30">
        <f t="shared" si="0"/>
        <v>0.12769607843137265</v>
      </c>
      <c r="X10" t="s">
        <v>83</v>
      </c>
      <c r="Y10" t="s">
        <v>60</v>
      </c>
    </row>
    <row r="11" spans="1:25" x14ac:dyDescent="0.2">
      <c r="A11" t="s">
        <v>713</v>
      </c>
      <c r="B11" t="s">
        <v>714</v>
      </c>
      <c r="C11" t="s">
        <v>102</v>
      </c>
      <c r="D11" t="s">
        <v>715</v>
      </c>
      <c r="E11" t="s">
        <v>724</v>
      </c>
      <c r="F11" t="s">
        <v>722</v>
      </c>
      <c r="G11" s="1">
        <v>40925</v>
      </c>
      <c r="H11" s="1">
        <v>40913</v>
      </c>
      <c r="I11" t="s">
        <v>31</v>
      </c>
      <c r="J11" t="s">
        <v>725</v>
      </c>
      <c r="K11" t="s">
        <v>726</v>
      </c>
      <c r="L11" s="5">
        <v>83</v>
      </c>
      <c r="M11" s="6">
        <v>6</v>
      </c>
      <c r="N11" s="21">
        <v>498</v>
      </c>
      <c r="O11" t="s">
        <v>727</v>
      </c>
      <c r="P11" t="s">
        <v>728</v>
      </c>
      <c r="Q11" t="s">
        <v>119</v>
      </c>
      <c r="R11" t="s">
        <v>120</v>
      </c>
      <c r="S11" s="4">
        <v>34.26</v>
      </c>
      <c r="T11" s="14">
        <v>6</v>
      </c>
      <c r="U11" s="21">
        <v>205.56</v>
      </c>
      <c r="V11" t="s">
        <v>59</v>
      </c>
      <c r="W11" s="30">
        <f t="shared" si="0"/>
        <v>0.58722891566265067</v>
      </c>
      <c r="X11" t="s">
        <v>92</v>
      </c>
      <c r="Y11" t="s">
        <v>60</v>
      </c>
    </row>
    <row r="12" spans="1:25" x14ac:dyDescent="0.2">
      <c r="A12" t="s">
        <v>897</v>
      </c>
      <c r="B12" t="s">
        <v>898</v>
      </c>
      <c r="C12" t="s">
        <v>216</v>
      </c>
      <c r="D12" t="s">
        <v>899</v>
      </c>
      <c r="E12" t="s">
        <v>1238</v>
      </c>
      <c r="F12" t="s">
        <v>1239</v>
      </c>
      <c r="G12" s="1">
        <v>40921</v>
      </c>
      <c r="H12" s="1">
        <v>40855</v>
      </c>
      <c r="I12" t="s">
        <v>68</v>
      </c>
      <c r="J12" t="s">
        <v>1246</v>
      </c>
      <c r="K12" t="s">
        <v>726</v>
      </c>
      <c r="L12" s="5">
        <v>36</v>
      </c>
      <c r="M12" s="6">
        <v>15</v>
      </c>
      <c r="N12" s="21">
        <v>540</v>
      </c>
      <c r="O12" t="s">
        <v>901</v>
      </c>
      <c r="P12" t="s">
        <v>902</v>
      </c>
      <c r="Q12" t="s">
        <v>90</v>
      </c>
      <c r="R12" t="s">
        <v>91</v>
      </c>
      <c r="S12" s="4">
        <v>34.380000000000003</v>
      </c>
      <c r="T12" s="14">
        <v>15</v>
      </c>
      <c r="U12" s="21">
        <v>515.70000000000005</v>
      </c>
      <c r="V12" t="s">
        <v>59</v>
      </c>
      <c r="W12" s="30">
        <f t="shared" si="0"/>
        <v>4.4999999999999929E-2</v>
      </c>
      <c r="X12" t="s">
        <v>83</v>
      </c>
      <c r="Y12" t="s">
        <v>60</v>
      </c>
    </row>
    <row r="13" spans="1:25" x14ac:dyDescent="0.2">
      <c r="A13" t="s">
        <v>897</v>
      </c>
      <c r="B13" t="s">
        <v>898</v>
      </c>
      <c r="C13" t="s">
        <v>216</v>
      </c>
      <c r="D13" t="s">
        <v>899</v>
      </c>
      <c r="E13" t="s">
        <v>1238</v>
      </c>
      <c r="F13" t="s">
        <v>1239</v>
      </c>
      <c r="G13" s="1">
        <v>40921</v>
      </c>
      <c r="H13" s="1">
        <v>40855</v>
      </c>
      <c r="I13" t="s">
        <v>1253</v>
      </c>
      <c r="J13" t="s">
        <v>1254</v>
      </c>
      <c r="K13" t="s">
        <v>726</v>
      </c>
      <c r="L13" s="5">
        <v>37.5</v>
      </c>
      <c r="M13" s="6">
        <v>70</v>
      </c>
      <c r="N13" s="21">
        <v>2625</v>
      </c>
      <c r="O13" t="s">
        <v>901</v>
      </c>
      <c r="P13" t="s">
        <v>902</v>
      </c>
      <c r="Q13" t="s">
        <v>90</v>
      </c>
      <c r="R13" t="s">
        <v>91</v>
      </c>
      <c r="S13" s="4">
        <v>36.31</v>
      </c>
      <c r="T13" s="14">
        <v>70</v>
      </c>
      <c r="U13" s="21">
        <v>2541.6999999999998</v>
      </c>
      <c r="V13" t="s">
        <v>59</v>
      </c>
      <c r="W13" s="30">
        <f t="shared" si="0"/>
        <v>3.1733333333333391E-2</v>
      </c>
      <c r="X13" t="s">
        <v>83</v>
      </c>
      <c r="Y13" t="s">
        <v>60</v>
      </c>
    </row>
    <row r="14" spans="1:25" x14ac:dyDescent="0.2">
      <c r="A14" t="s">
        <v>897</v>
      </c>
      <c r="B14" t="s">
        <v>898</v>
      </c>
      <c r="C14" t="s">
        <v>216</v>
      </c>
      <c r="D14" t="s">
        <v>899</v>
      </c>
      <c r="E14" t="s">
        <v>1238</v>
      </c>
      <c r="F14" t="s">
        <v>1239</v>
      </c>
      <c r="G14" s="1">
        <v>40921</v>
      </c>
      <c r="H14" s="1">
        <v>40855</v>
      </c>
      <c r="I14" t="s">
        <v>1255</v>
      </c>
      <c r="J14" t="s">
        <v>1256</v>
      </c>
      <c r="K14" t="s">
        <v>726</v>
      </c>
      <c r="L14" s="5">
        <v>34.799999999999997</v>
      </c>
      <c r="M14" s="6">
        <v>10</v>
      </c>
      <c r="N14" s="21">
        <v>348</v>
      </c>
      <c r="O14" t="s">
        <v>901</v>
      </c>
      <c r="P14" t="s">
        <v>902</v>
      </c>
      <c r="Q14" t="s">
        <v>1241</v>
      </c>
      <c r="R14" t="s">
        <v>1242</v>
      </c>
      <c r="S14" s="4">
        <v>31.12</v>
      </c>
      <c r="T14" s="14">
        <v>10</v>
      </c>
      <c r="U14" s="21">
        <v>311.2</v>
      </c>
      <c r="V14" t="s">
        <v>59</v>
      </c>
      <c r="W14" s="30">
        <f t="shared" si="0"/>
        <v>0.10574712643678164</v>
      </c>
      <c r="X14" t="s">
        <v>83</v>
      </c>
      <c r="Y14" t="s">
        <v>60</v>
      </c>
    </row>
    <row r="15" spans="1:25" x14ac:dyDescent="0.2">
      <c r="A15" t="s">
        <v>897</v>
      </c>
      <c r="B15" t="s">
        <v>898</v>
      </c>
      <c r="C15" t="s">
        <v>216</v>
      </c>
      <c r="D15" t="s">
        <v>899</v>
      </c>
      <c r="E15" t="s">
        <v>1264</v>
      </c>
      <c r="F15" t="s">
        <v>1265</v>
      </c>
      <c r="G15" s="1">
        <v>40921</v>
      </c>
      <c r="H15" s="1">
        <v>40850</v>
      </c>
      <c r="I15" t="s">
        <v>31</v>
      </c>
      <c r="J15" t="s">
        <v>1256</v>
      </c>
      <c r="K15" t="s">
        <v>726</v>
      </c>
      <c r="L15" s="5">
        <v>35.4</v>
      </c>
      <c r="M15" s="6">
        <v>20</v>
      </c>
      <c r="N15" s="21">
        <v>708</v>
      </c>
      <c r="O15" t="s">
        <v>1266</v>
      </c>
      <c r="P15" t="s">
        <v>1267</v>
      </c>
      <c r="Q15" t="s">
        <v>97</v>
      </c>
      <c r="R15" t="s">
        <v>98</v>
      </c>
      <c r="S15" s="4">
        <v>33.090000000000003</v>
      </c>
      <c r="T15" s="14">
        <v>20</v>
      </c>
      <c r="U15" s="21">
        <v>661.8</v>
      </c>
      <c r="V15" t="s">
        <v>59</v>
      </c>
      <c r="W15" s="30">
        <f t="shared" si="0"/>
        <v>6.5254237288135619E-2</v>
      </c>
      <c r="X15" t="s">
        <v>83</v>
      </c>
      <c r="Y15" t="s">
        <v>60</v>
      </c>
    </row>
    <row r="16" spans="1:25" x14ac:dyDescent="0.2">
      <c r="A16" t="s">
        <v>897</v>
      </c>
      <c r="B16" t="s">
        <v>898</v>
      </c>
      <c r="C16" t="s">
        <v>216</v>
      </c>
      <c r="D16" t="s">
        <v>899</v>
      </c>
      <c r="E16" t="s">
        <v>1238</v>
      </c>
      <c r="F16" t="s">
        <v>1239</v>
      </c>
      <c r="G16" s="1">
        <v>40921</v>
      </c>
      <c r="H16" s="1">
        <v>40855</v>
      </c>
      <c r="I16" t="s">
        <v>1257</v>
      </c>
      <c r="J16" t="s">
        <v>1258</v>
      </c>
      <c r="K16" t="s">
        <v>726</v>
      </c>
      <c r="L16" s="5">
        <v>36</v>
      </c>
      <c r="M16" s="6">
        <v>12</v>
      </c>
      <c r="N16" s="21">
        <v>432</v>
      </c>
      <c r="O16" t="s">
        <v>901</v>
      </c>
      <c r="P16" t="s">
        <v>902</v>
      </c>
      <c r="Q16" t="s">
        <v>1241</v>
      </c>
      <c r="R16" t="s">
        <v>1242</v>
      </c>
      <c r="S16" s="4">
        <v>34.159999999999997</v>
      </c>
      <c r="T16" s="14">
        <v>12</v>
      </c>
      <c r="U16" s="21">
        <v>409.92</v>
      </c>
      <c r="V16" t="s">
        <v>59</v>
      </c>
      <c r="W16" s="30">
        <f t="shared" si="0"/>
        <v>5.1111111111111107E-2</v>
      </c>
      <c r="X16" t="s">
        <v>83</v>
      </c>
      <c r="Y16" t="s">
        <v>60</v>
      </c>
    </row>
    <row r="17" spans="1:25" x14ac:dyDescent="0.2">
      <c r="A17" t="s">
        <v>865</v>
      </c>
      <c r="B17" t="s">
        <v>866</v>
      </c>
      <c r="C17" t="s">
        <v>48</v>
      </c>
      <c r="D17" t="s">
        <v>867</v>
      </c>
      <c r="E17" t="s">
        <v>868</v>
      </c>
      <c r="F17" t="s">
        <v>869</v>
      </c>
      <c r="G17" s="1">
        <v>40935</v>
      </c>
      <c r="H17" s="1">
        <v>40914</v>
      </c>
      <c r="I17" t="s">
        <v>31</v>
      </c>
      <c r="J17" t="s">
        <v>870</v>
      </c>
      <c r="K17" t="s">
        <v>726</v>
      </c>
      <c r="L17" s="5">
        <v>87</v>
      </c>
      <c r="M17" s="6">
        <v>4</v>
      </c>
      <c r="N17" s="21">
        <v>348</v>
      </c>
      <c r="O17" t="s">
        <v>871</v>
      </c>
      <c r="P17" t="s">
        <v>872</v>
      </c>
      <c r="Q17" t="s">
        <v>97</v>
      </c>
      <c r="R17" t="s">
        <v>98</v>
      </c>
      <c r="S17" s="4">
        <v>37.85</v>
      </c>
      <c r="T17" s="14">
        <v>4</v>
      </c>
      <c r="U17" s="21">
        <v>151.4</v>
      </c>
      <c r="V17" t="s">
        <v>59</v>
      </c>
      <c r="W17" s="30">
        <f t="shared" si="0"/>
        <v>0.56494252873563222</v>
      </c>
      <c r="X17" t="s">
        <v>99</v>
      </c>
      <c r="Y17" t="s">
        <v>60</v>
      </c>
    </row>
    <row r="18" spans="1:25" x14ac:dyDescent="0.2">
      <c r="A18" t="s">
        <v>865</v>
      </c>
      <c r="B18" t="s">
        <v>866</v>
      </c>
      <c r="C18" t="s">
        <v>48</v>
      </c>
      <c r="D18" t="s">
        <v>867</v>
      </c>
      <c r="E18" t="s">
        <v>873</v>
      </c>
      <c r="F18" t="s">
        <v>874</v>
      </c>
      <c r="G18" s="1">
        <v>40921</v>
      </c>
      <c r="H18" s="1">
        <v>40899</v>
      </c>
      <c r="I18" t="s">
        <v>31</v>
      </c>
      <c r="J18" t="s">
        <v>875</v>
      </c>
      <c r="K18" t="s">
        <v>726</v>
      </c>
      <c r="L18" s="5">
        <v>55</v>
      </c>
      <c r="M18" s="6">
        <v>20</v>
      </c>
      <c r="N18" s="21">
        <v>1100</v>
      </c>
      <c r="O18" t="s">
        <v>876</v>
      </c>
      <c r="P18" t="s">
        <v>877</v>
      </c>
      <c r="Q18" t="s">
        <v>90</v>
      </c>
      <c r="R18" t="s">
        <v>91</v>
      </c>
      <c r="S18" s="4">
        <v>38.89</v>
      </c>
      <c r="T18" s="14">
        <v>20</v>
      </c>
      <c r="U18" s="21">
        <v>777.8</v>
      </c>
      <c r="V18" t="s">
        <v>59</v>
      </c>
      <c r="W18" s="30">
        <f t="shared" si="0"/>
        <v>0.2929090909090909</v>
      </c>
      <c r="X18" t="s">
        <v>83</v>
      </c>
      <c r="Y18" t="s">
        <v>60</v>
      </c>
    </row>
    <row r="19" spans="1:25" x14ac:dyDescent="0.2">
      <c r="A19" t="s">
        <v>897</v>
      </c>
      <c r="B19" t="s">
        <v>898</v>
      </c>
      <c r="C19" t="s">
        <v>216</v>
      </c>
      <c r="D19" t="s">
        <v>899</v>
      </c>
      <c r="E19" t="s">
        <v>1238</v>
      </c>
      <c r="F19" t="s">
        <v>1239</v>
      </c>
      <c r="G19" s="1">
        <v>40921</v>
      </c>
      <c r="H19" s="1">
        <v>40855</v>
      </c>
      <c r="I19" t="s">
        <v>1259</v>
      </c>
      <c r="J19" t="s">
        <v>875</v>
      </c>
      <c r="K19" t="s">
        <v>726</v>
      </c>
      <c r="L19" s="5">
        <v>36</v>
      </c>
      <c r="M19" s="6">
        <v>12</v>
      </c>
      <c r="N19" s="21">
        <v>432</v>
      </c>
      <c r="O19" t="s">
        <v>901</v>
      </c>
      <c r="P19" t="s">
        <v>902</v>
      </c>
      <c r="Q19" t="s">
        <v>1241</v>
      </c>
      <c r="R19" t="s">
        <v>1242</v>
      </c>
      <c r="S19" s="4">
        <v>30.68</v>
      </c>
      <c r="T19" s="14">
        <v>12</v>
      </c>
      <c r="U19" s="21">
        <v>368.16</v>
      </c>
      <c r="V19" t="s">
        <v>59</v>
      </c>
      <c r="W19" s="30">
        <f t="shared" si="0"/>
        <v>0.14777777777777767</v>
      </c>
      <c r="X19" t="s">
        <v>83</v>
      </c>
      <c r="Y19" t="s">
        <v>60</v>
      </c>
    </row>
    <row r="20" spans="1:25" x14ac:dyDescent="0.2">
      <c r="A20" t="s">
        <v>897</v>
      </c>
      <c r="B20" t="s">
        <v>898</v>
      </c>
      <c r="C20" t="s">
        <v>216</v>
      </c>
      <c r="D20" t="s">
        <v>899</v>
      </c>
      <c r="E20" t="s">
        <v>1238</v>
      </c>
      <c r="F20" t="s">
        <v>1239</v>
      </c>
      <c r="G20" s="1">
        <v>40921</v>
      </c>
      <c r="H20" s="1">
        <v>40855</v>
      </c>
      <c r="I20" t="s">
        <v>1260</v>
      </c>
      <c r="J20" t="s">
        <v>1261</v>
      </c>
      <c r="K20" t="s">
        <v>726</v>
      </c>
      <c r="L20" s="5">
        <v>36</v>
      </c>
      <c r="M20" s="6">
        <v>15</v>
      </c>
      <c r="N20" s="21">
        <v>540</v>
      </c>
      <c r="O20" t="s">
        <v>901</v>
      </c>
      <c r="P20" t="s">
        <v>902</v>
      </c>
      <c r="Q20" t="s">
        <v>1241</v>
      </c>
      <c r="R20" t="s">
        <v>1242</v>
      </c>
      <c r="S20" s="4">
        <v>34.39</v>
      </c>
      <c r="T20" s="14">
        <v>15</v>
      </c>
      <c r="U20" s="21">
        <v>515.85</v>
      </c>
      <c r="V20" t="s">
        <v>59</v>
      </c>
      <c r="W20" s="30">
        <f t="shared" si="0"/>
        <v>4.4722222222222219E-2</v>
      </c>
      <c r="X20" t="s">
        <v>83</v>
      </c>
      <c r="Y20" t="s">
        <v>60</v>
      </c>
    </row>
    <row r="21" spans="1:25" x14ac:dyDescent="0.2">
      <c r="A21" t="s">
        <v>897</v>
      </c>
      <c r="B21" t="s">
        <v>898</v>
      </c>
      <c r="C21" t="s">
        <v>216</v>
      </c>
      <c r="D21" t="s">
        <v>899</v>
      </c>
      <c r="E21" t="s">
        <v>1238</v>
      </c>
      <c r="F21" t="s">
        <v>1239</v>
      </c>
      <c r="G21" s="1">
        <v>40921</v>
      </c>
      <c r="H21" s="1">
        <v>40855</v>
      </c>
      <c r="I21" t="s">
        <v>1262</v>
      </c>
      <c r="J21" t="s">
        <v>1263</v>
      </c>
      <c r="K21" t="s">
        <v>726</v>
      </c>
      <c r="L21" s="5">
        <v>37.5</v>
      </c>
      <c r="M21" s="6">
        <v>200</v>
      </c>
      <c r="N21" s="21">
        <v>7500</v>
      </c>
      <c r="O21" t="s">
        <v>901</v>
      </c>
      <c r="P21" t="s">
        <v>902</v>
      </c>
      <c r="Q21" t="s">
        <v>1241</v>
      </c>
      <c r="R21" t="s">
        <v>1242</v>
      </c>
      <c r="S21" s="4">
        <v>36.090000000000003</v>
      </c>
      <c r="T21" s="14">
        <v>200</v>
      </c>
      <c r="U21" s="21">
        <v>7218</v>
      </c>
      <c r="V21" t="s">
        <v>59</v>
      </c>
      <c r="W21" s="30">
        <f t="shared" si="0"/>
        <v>3.7599999999999967E-2</v>
      </c>
      <c r="X21" t="s">
        <v>83</v>
      </c>
      <c r="Y21" t="s">
        <v>60</v>
      </c>
    </row>
    <row r="22" spans="1:25" x14ac:dyDescent="0.2">
      <c r="A22" t="s">
        <v>897</v>
      </c>
      <c r="B22" t="s">
        <v>898</v>
      </c>
      <c r="C22" t="s">
        <v>216</v>
      </c>
      <c r="D22" t="s">
        <v>899</v>
      </c>
      <c r="E22" t="s">
        <v>1238</v>
      </c>
      <c r="F22" t="s">
        <v>1239</v>
      </c>
      <c r="G22" s="1">
        <v>40921</v>
      </c>
      <c r="H22" s="1">
        <v>40855</v>
      </c>
      <c r="I22" t="s">
        <v>74</v>
      </c>
      <c r="J22" t="s">
        <v>1250</v>
      </c>
      <c r="K22" t="s">
        <v>726</v>
      </c>
      <c r="L22" s="5">
        <v>46.8</v>
      </c>
      <c r="M22" s="6">
        <v>10</v>
      </c>
      <c r="N22" s="21">
        <v>468</v>
      </c>
      <c r="O22" t="s">
        <v>901</v>
      </c>
      <c r="P22" t="s">
        <v>902</v>
      </c>
      <c r="Q22" t="s">
        <v>1241</v>
      </c>
      <c r="R22" t="s">
        <v>1242</v>
      </c>
      <c r="S22" s="4">
        <v>40.56</v>
      </c>
      <c r="T22" s="14">
        <v>10</v>
      </c>
      <c r="U22" s="21">
        <v>405.6</v>
      </c>
      <c r="V22" t="s">
        <v>59</v>
      </c>
      <c r="W22" s="30">
        <f t="shared" si="0"/>
        <v>0.1333333333333333</v>
      </c>
      <c r="X22" t="s">
        <v>83</v>
      </c>
      <c r="Y22" t="s">
        <v>60</v>
      </c>
    </row>
    <row r="23" spans="1:25" x14ac:dyDescent="0.2">
      <c r="A23" t="s">
        <v>897</v>
      </c>
      <c r="B23" t="s">
        <v>898</v>
      </c>
      <c r="C23" t="s">
        <v>216</v>
      </c>
      <c r="D23" t="s">
        <v>899</v>
      </c>
      <c r="E23" t="s">
        <v>1238</v>
      </c>
      <c r="F23" t="s">
        <v>1239</v>
      </c>
      <c r="G23" s="1">
        <v>40921</v>
      </c>
      <c r="H23" s="1">
        <v>40855</v>
      </c>
      <c r="I23" t="s">
        <v>1251</v>
      </c>
      <c r="J23" t="s">
        <v>1252</v>
      </c>
      <c r="K23" t="s">
        <v>726</v>
      </c>
      <c r="L23" s="5">
        <v>42</v>
      </c>
      <c r="M23" s="6">
        <v>15</v>
      </c>
      <c r="N23" s="21">
        <v>630</v>
      </c>
      <c r="O23" t="s">
        <v>901</v>
      </c>
      <c r="P23" t="s">
        <v>902</v>
      </c>
      <c r="Q23" t="s">
        <v>90</v>
      </c>
      <c r="R23" t="s">
        <v>91</v>
      </c>
      <c r="S23" s="4">
        <v>35.590000000000003</v>
      </c>
      <c r="T23" s="14">
        <v>15</v>
      </c>
      <c r="U23" s="21">
        <v>533.85</v>
      </c>
      <c r="V23" t="s">
        <v>59</v>
      </c>
      <c r="W23" s="30">
        <f t="shared" si="0"/>
        <v>0.15261904761904754</v>
      </c>
      <c r="X23" t="s">
        <v>83</v>
      </c>
      <c r="Y23" t="s">
        <v>60</v>
      </c>
    </row>
    <row r="24" spans="1:25" x14ac:dyDescent="0.2">
      <c r="A24" t="s">
        <v>1002</v>
      </c>
      <c r="B24" t="s">
        <v>1003</v>
      </c>
      <c r="C24" t="s">
        <v>1004</v>
      </c>
      <c r="D24" t="s">
        <v>1005</v>
      </c>
      <c r="E24" t="s">
        <v>1006</v>
      </c>
      <c r="F24" t="s">
        <v>1007</v>
      </c>
      <c r="G24" s="1">
        <v>40921</v>
      </c>
      <c r="H24" s="1">
        <v>40884</v>
      </c>
      <c r="I24" t="s">
        <v>31</v>
      </c>
      <c r="J24" t="s">
        <v>1008</v>
      </c>
      <c r="K24" t="s">
        <v>726</v>
      </c>
      <c r="L24" s="5">
        <v>262.2</v>
      </c>
      <c r="M24" s="6">
        <v>2</v>
      </c>
      <c r="N24" s="21">
        <v>524.4</v>
      </c>
      <c r="O24" t="s">
        <v>1009</v>
      </c>
      <c r="P24" t="s">
        <v>1010</v>
      </c>
      <c r="Q24" t="s">
        <v>90</v>
      </c>
      <c r="R24" t="s">
        <v>91</v>
      </c>
      <c r="S24" s="4">
        <v>125.57</v>
      </c>
      <c r="T24" s="14">
        <v>2</v>
      </c>
      <c r="U24" s="21">
        <v>251.14</v>
      </c>
      <c r="V24" t="s">
        <v>59</v>
      </c>
      <c r="W24" s="30">
        <f t="shared" si="0"/>
        <v>0.52109077040427154</v>
      </c>
      <c r="X24" t="s">
        <v>83</v>
      </c>
      <c r="Y24" t="s">
        <v>864</v>
      </c>
    </row>
    <row r="25" spans="1:25" x14ac:dyDescent="0.2">
      <c r="A25" t="s">
        <v>1117</v>
      </c>
      <c r="B25" t="s">
        <v>1118</v>
      </c>
      <c r="C25" t="s">
        <v>1119</v>
      </c>
      <c r="D25" t="s">
        <v>1120</v>
      </c>
      <c r="E25" t="s">
        <v>1121</v>
      </c>
      <c r="F25" t="s">
        <v>1122</v>
      </c>
      <c r="G25" s="1">
        <v>40921</v>
      </c>
      <c r="H25" s="1">
        <v>40889</v>
      </c>
      <c r="I25" t="s">
        <v>31</v>
      </c>
      <c r="J25" t="s">
        <v>1123</v>
      </c>
      <c r="K25" t="s">
        <v>726</v>
      </c>
      <c r="L25" s="5">
        <v>298</v>
      </c>
      <c r="M25" s="6">
        <v>2</v>
      </c>
      <c r="N25" s="21">
        <v>596</v>
      </c>
      <c r="O25" t="s">
        <v>1124</v>
      </c>
      <c r="P25" t="s">
        <v>1125</v>
      </c>
      <c r="Q25" t="s">
        <v>90</v>
      </c>
      <c r="R25" t="s">
        <v>91</v>
      </c>
      <c r="S25" s="4">
        <v>135.62</v>
      </c>
      <c r="T25" s="14">
        <v>2</v>
      </c>
      <c r="U25" s="21">
        <v>271.24</v>
      </c>
      <c r="V25" t="s">
        <v>59</v>
      </c>
      <c r="W25" s="30">
        <f t="shared" si="0"/>
        <v>0.54489932885906045</v>
      </c>
      <c r="X25" t="s">
        <v>83</v>
      </c>
      <c r="Y25" t="s">
        <v>864</v>
      </c>
    </row>
    <row r="26" spans="1:25" x14ac:dyDescent="0.2">
      <c r="A26" t="s">
        <v>838</v>
      </c>
      <c r="B26" t="s">
        <v>839</v>
      </c>
      <c r="C26" t="s">
        <v>840</v>
      </c>
      <c r="D26" t="s">
        <v>839</v>
      </c>
      <c r="E26" t="s">
        <v>841</v>
      </c>
      <c r="F26" t="s">
        <v>842</v>
      </c>
      <c r="G26" s="1">
        <v>40928</v>
      </c>
      <c r="H26" s="1">
        <v>40897</v>
      </c>
      <c r="I26" t="s">
        <v>31</v>
      </c>
      <c r="J26" t="s">
        <v>843</v>
      </c>
      <c r="K26" t="s">
        <v>726</v>
      </c>
      <c r="L26" s="5">
        <v>330</v>
      </c>
      <c r="M26" s="6">
        <v>1</v>
      </c>
      <c r="N26" s="21">
        <v>330</v>
      </c>
      <c r="O26" t="s">
        <v>844</v>
      </c>
      <c r="P26" t="s">
        <v>845</v>
      </c>
      <c r="Q26" t="s">
        <v>119</v>
      </c>
      <c r="R26" t="s">
        <v>120</v>
      </c>
      <c r="S26" s="4">
        <v>170.11</v>
      </c>
      <c r="T26" s="14">
        <v>1</v>
      </c>
      <c r="U26" s="21">
        <v>170.11</v>
      </c>
      <c r="V26" t="s">
        <v>59</v>
      </c>
      <c r="W26" s="30">
        <f t="shared" si="0"/>
        <v>0.48451515151515145</v>
      </c>
      <c r="X26" t="s">
        <v>92</v>
      </c>
      <c r="Y26" t="s">
        <v>60</v>
      </c>
    </row>
    <row r="27" spans="1:25" x14ac:dyDescent="0.2">
      <c r="A27" t="s">
        <v>1072</v>
      </c>
      <c r="B27" t="s">
        <v>1073</v>
      </c>
      <c r="C27" t="s">
        <v>27</v>
      </c>
      <c r="D27" t="s">
        <v>1074</v>
      </c>
      <c r="E27" t="s">
        <v>1075</v>
      </c>
      <c r="F27" t="s">
        <v>1076</v>
      </c>
      <c r="G27" s="1">
        <v>40925</v>
      </c>
      <c r="H27" s="1">
        <v>40925</v>
      </c>
      <c r="I27" t="s">
        <v>31</v>
      </c>
      <c r="J27" t="s">
        <v>1077</v>
      </c>
      <c r="K27" t="s">
        <v>726</v>
      </c>
      <c r="L27" s="5">
        <v>304.58</v>
      </c>
      <c r="M27" s="6">
        <v>2</v>
      </c>
      <c r="N27" s="21">
        <v>609.16</v>
      </c>
      <c r="O27" t="s">
        <v>1078</v>
      </c>
      <c r="S27" s="4">
        <v>142.5</v>
      </c>
      <c r="T27" s="14">
        <v>2</v>
      </c>
      <c r="U27" s="21">
        <f>T27*S27</f>
        <v>285</v>
      </c>
      <c r="V27" t="s">
        <v>59</v>
      </c>
      <c r="W27" s="30">
        <f t="shared" si="0"/>
        <v>0.53214262262788092</v>
      </c>
      <c r="X27" t="s">
        <v>92</v>
      </c>
      <c r="Y27" t="s">
        <v>60</v>
      </c>
    </row>
    <row r="28" spans="1:25" x14ac:dyDescent="0.2">
      <c r="A28" t="s">
        <v>897</v>
      </c>
      <c r="B28" t="s">
        <v>898</v>
      </c>
      <c r="C28" t="s">
        <v>216</v>
      </c>
      <c r="D28" t="s">
        <v>899</v>
      </c>
      <c r="E28" t="s">
        <v>1238</v>
      </c>
      <c r="F28" t="s">
        <v>1239</v>
      </c>
      <c r="G28" s="1">
        <v>40921</v>
      </c>
      <c r="H28" s="1">
        <v>40855</v>
      </c>
      <c r="I28" t="s">
        <v>71</v>
      </c>
      <c r="J28" t="s">
        <v>1247</v>
      </c>
      <c r="K28" t="s">
        <v>1248</v>
      </c>
      <c r="L28" s="5">
        <v>117.6</v>
      </c>
      <c r="M28" s="6">
        <v>5</v>
      </c>
      <c r="N28" s="21">
        <v>588</v>
      </c>
      <c r="O28" t="s">
        <v>901</v>
      </c>
      <c r="P28" t="s">
        <v>902</v>
      </c>
      <c r="Q28" t="s">
        <v>1241</v>
      </c>
      <c r="R28" t="s">
        <v>1242</v>
      </c>
      <c r="S28" s="4">
        <v>94.02</v>
      </c>
      <c r="T28" s="14">
        <v>5</v>
      </c>
      <c r="U28" s="21">
        <v>470.1</v>
      </c>
      <c r="V28" t="s">
        <v>59</v>
      </c>
      <c r="W28" s="30">
        <f t="shared" si="0"/>
        <v>0.20051020408163256</v>
      </c>
      <c r="X28" t="s">
        <v>83</v>
      </c>
      <c r="Y28" t="s">
        <v>60</v>
      </c>
    </row>
    <row r="29" spans="1:25" x14ac:dyDescent="0.2">
      <c r="A29" t="s">
        <v>897</v>
      </c>
      <c r="B29" t="s">
        <v>898</v>
      </c>
      <c r="C29" t="s">
        <v>216</v>
      </c>
      <c r="D29" t="s">
        <v>899</v>
      </c>
      <c r="E29" t="s">
        <v>1238</v>
      </c>
      <c r="F29" t="s">
        <v>1239</v>
      </c>
      <c r="G29" s="1">
        <v>40921</v>
      </c>
      <c r="H29" s="1">
        <v>40855</v>
      </c>
      <c r="I29" t="s">
        <v>72</v>
      </c>
      <c r="J29" t="s">
        <v>1249</v>
      </c>
      <c r="K29" t="s">
        <v>1248</v>
      </c>
      <c r="L29" s="5">
        <v>141.6</v>
      </c>
      <c r="M29" s="6">
        <v>15</v>
      </c>
      <c r="N29" s="21">
        <v>2124</v>
      </c>
      <c r="O29" t="s">
        <v>901</v>
      </c>
      <c r="P29" t="s">
        <v>902</v>
      </c>
      <c r="Q29" t="s">
        <v>1241</v>
      </c>
      <c r="R29" t="s">
        <v>1242</v>
      </c>
      <c r="S29" s="4">
        <v>112.82</v>
      </c>
      <c r="T29" s="14">
        <v>15</v>
      </c>
      <c r="U29" s="21">
        <v>1692.3</v>
      </c>
      <c r="V29" t="s">
        <v>59</v>
      </c>
      <c r="W29" s="30">
        <f t="shared" si="0"/>
        <v>0.20324858757062148</v>
      </c>
      <c r="X29" t="s">
        <v>83</v>
      </c>
      <c r="Y29" t="s">
        <v>60</v>
      </c>
    </row>
    <row r="30" spans="1:25" x14ac:dyDescent="0.2">
      <c r="A30" t="s">
        <v>1072</v>
      </c>
      <c r="B30" t="s">
        <v>1073</v>
      </c>
      <c r="C30" t="s">
        <v>27</v>
      </c>
      <c r="D30" t="s">
        <v>1074</v>
      </c>
      <c r="E30" t="s">
        <v>1075</v>
      </c>
      <c r="F30" t="s">
        <v>1076</v>
      </c>
      <c r="G30" s="1">
        <v>40925</v>
      </c>
      <c r="H30" s="1">
        <v>40925</v>
      </c>
      <c r="I30" t="s">
        <v>52</v>
      </c>
      <c r="J30" t="s">
        <v>1079</v>
      </c>
      <c r="K30" t="s">
        <v>1080</v>
      </c>
      <c r="L30" s="5">
        <v>161.02000000000001</v>
      </c>
      <c r="M30" s="6">
        <v>2</v>
      </c>
      <c r="N30" s="21">
        <v>322.04000000000002</v>
      </c>
      <c r="O30" t="s">
        <v>1078</v>
      </c>
      <c r="S30" s="4">
        <v>75.23</v>
      </c>
      <c r="T30" s="14">
        <v>2</v>
      </c>
      <c r="U30" s="21">
        <f>T30*S30</f>
        <v>150.46</v>
      </c>
      <c r="V30" t="s">
        <v>59</v>
      </c>
      <c r="W30" s="30">
        <f t="shared" si="0"/>
        <v>0.53279095764501305</v>
      </c>
      <c r="X30" t="s">
        <v>92</v>
      </c>
      <c r="Y30" t="s">
        <v>60</v>
      </c>
    </row>
    <row r="31" spans="1:25" x14ac:dyDescent="0.2">
      <c r="A31" t="s">
        <v>1273</v>
      </c>
      <c r="B31" t="s">
        <v>1274</v>
      </c>
      <c r="C31" t="s">
        <v>249</v>
      </c>
      <c r="D31" t="s">
        <v>1275</v>
      </c>
      <c r="E31" t="s">
        <v>1276</v>
      </c>
      <c r="F31" t="s">
        <v>1277</v>
      </c>
      <c r="G31" s="1">
        <v>40851</v>
      </c>
      <c r="H31" s="1">
        <v>40837</v>
      </c>
      <c r="I31" t="s">
        <v>31</v>
      </c>
      <c r="J31" t="s">
        <v>1278</v>
      </c>
      <c r="K31" t="s">
        <v>1279</v>
      </c>
      <c r="L31">
        <v>92.4</v>
      </c>
      <c r="M31">
        <v>6</v>
      </c>
      <c r="N31">
        <v>554.4</v>
      </c>
      <c r="O31" t="s">
        <v>1280</v>
      </c>
      <c r="P31" t="s">
        <v>1281</v>
      </c>
      <c r="Q31" t="s">
        <v>882</v>
      </c>
      <c r="R31" t="s">
        <v>883</v>
      </c>
      <c r="S31">
        <v>31.2</v>
      </c>
      <c r="T31">
        <v>6</v>
      </c>
      <c r="U31">
        <v>187.2</v>
      </c>
      <c r="V31" t="s">
        <v>59</v>
      </c>
      <c r="W31" s="30">
        <f t="shared" si="0"/>
        <v>0.66233766233766234</v>
      </c>
      <c r="X31" t="s">
        <v>1282</v>
      </c>
      <c r="Y31" t="s">
        <v>864</v>
      </c>
    </row>
    <row r="32" spans="1:25" x14ac:dyDescent="0.2">
      <c r="A32" t="s">
        <v>158</v>
      </c>
      <c r="B32" t="s">
        <v>159</v>
      </c>
      <c r="C32" t="s">
        <v>160</v>
      </c>
      <c r="D32" t="s">
        <v>161</v>
      </c>
      <c r="E32" t="s">
        <v>1283</v>
      </c>
      <c r="F32" t="s">
        <v>1284</v>
      </c>
      <c r="G32" s="1">
        <v>40876</v>
      </c>
      <c r="H32" s="1">
        <v>40861</v>
      </c>
      <c r="I32" t="s">
        <v>31</v>
      </c>
      <c r="J32" t="s">
        <v>1285</v>
      </c>
      <c r="K32" t="s">
        <v>726</v>
      </c>
      <c r="L32">
        <v>261</v>
      </c>
      <c r="M32">
        <v>2</v>
      </c>
      <c r="N32">
        <v>522</v>
      </c>
      <c r="O32" t="s">
        <v>1286</v>
      </c>
      <c r="P32" t="s">
        <v>1287</v>
      </c>
      <c r="Q32" t="s">
        <v>1288</v>
      </c>
      <c r="R32" t="s">
        <v>1289</v>
      </c>
      <c r="S32">
        <v>142.52000000000001</v>
      </c>
      <c r="T32">
        <v>2</v>
      </c>
      <c r="U32">
        <v>285.04000000000002</v>
      </c>
      <c r="V32" t="s">
        <v>59</v>
      </c>
      <c r="W32" s="30">
        <f t="shared" si="0"/>
        <v>0.45394636015325662</v>
      </c>
      <c r="X32" t="s">
        <v>1290</v>
      </c>
      <c r="Y32" t="s">
        <v>864</v>
      </c>
    </row>
    <row r="33" spans="1:25" x14ac:dyDescent="0.2">
      <c r="A33" t="s">
        <v>1291</v>
      </c>
      <c r="B33" t="s">
        <v>1292</v>
      </c>
      <c r="C33" t="s">
        <v>1004</v>
      </c>
      <c r="D33" t="s">
        <v>1293</v>
      </c>
      <c r="E33" t="s">
        <v>1294</v>
      </c>
      <c r="F33" t="s">
        <v>1295</v>
      </c>
      <c r="G33" s="1">
        <v>40877</v>
      </c>
      <c r="H33" s="1">
        <v>40820</v>
      </c>
      <c r="I33" t="s">
        <v>31</v>
      </c>
      <c r="J33" t="s">
        <v>1296</v>
      </c>
      <c r="K33" t="s">
        <v>726</v>
      </c>
      <c r="L33">
        <v>346</v>
      </c>
      <c r="M33">
        <v>1</v>
      </c>
      <c r="N33">
        <v>346</v>
      </c>
      <c r="O33" t="s">
        <v>1297</v>
      </c>
      <c r="P33" t="s">
        <v>1298</v>
      </c>
      <c r="Q33" t="s">
        <v>1288</v>
      </c>
      <c r="R33" t="s">
        <v>1289</v>
      </c>
      <c r="S33">
        <v>130.18</v>
      </c>
      <c r="T33">
        <v>1</v>
      </c>
      <c r="U33">
        <v>130.18</v>
      </c>
      <c r="V33" t="s">
        <v>59</v>
      </c>
      <c r="W33" s="30">
        <f t="shared" si="0"/>
        <v>0.62375722543352596</v>
      </c>
      <c r="X33" t="s">
        <v>1290</v>
      </c>
      <c r="Y33" t="s">
        <v>864</v>
      </c>
    </row>
    <row r="34" spans="1:25" x14ac:dyDescent="0.2">
      <c r="A34" t="s">
        <v>856</v>
      </c>
      <c r="B34" t="s">
        <v>857</v>
      </c>
      <c r="C34" t="s">
        <v>840</v>
      </c>
      <c r="D34" t="s">
        <v>858</v>
      </c>
      <c r="E34" t="s">
        <v>1299</v>
      </c>
      <c r="F34" t="s">
        <v>1300</v>
      </c>
      <c r="G34" s="1">
        <v>40851</v>
      </c>
      <c r="H34" s="1">
        <v>40791</v>
      </c>
      <c r="I34" t="s">
        <v>31</v>
      </c>
      <c r="J34" t="s">
        <v>1301</v>
      </c>
      <c r="K34" t="s">
        <v>1302</v>
      </c>
      <c r="L34">
        <v>1880</v>
      </c>
      <c r="M34">
        <v>1</v>
      </c>
      <c r="N34">
        <v>1880</v>
      </c>
      <c r="O34" t="s">
        <v>1303</v>
      </c>
      <c r="P34" t="s">
        <v>1304</v>
      </c>
      <c r="Q34" t="s">
        <v>882</v>
      </c>
      <c r="R34" t="s">
        <v>883</v>
      </c>
      <c r="S34">
        <v>1025.32</v>
      </c>
      <c r="T34">
        <v>1</v>
      </c>
      <c r="U34">
        <v>1025.32</v>
      </c>
      <c r="V34" t="s">
        <v>59</v>
      </c>
      <c r="W34" s="30">
        <f t="shared" si="0"/>
        <v>0.45461702127659576</v>
      </c>
      <c r="X34" t="s">
        <v>1282</v>
      </c>
      <c r="Y34" t="s">
        <v>864</v>
      </c>
    </row>
    <row r="35" spans="1:25" x14ac:dyDescent="0.2">
      <c r="A35" t="s">
        <v>1305</v>
      </c>
      <c r="B35" t="s">
        <v>1306</v>
      </c>
      <c r="C35" t="s">
        <v>48</v>
      </c>
      <c r="D35" t="s">
        <v>1307</v>
      </c>
      <c r="E35" t="s">
        <v>1308</v>
      </c>
      <c r="F35" t="s">
        <v>1309</v>
      </c>
      <c r="G35" s="1">
        <v>40865</v>
      </c>
      <c r="H35" s="1">
        <v>40847</v>
      </c>
      <c r="I35" t="s">
        <v>31</v>
      </c>
      <c r="J35" t="s">
        <v>1310</v>
      </c>
      <c r="K35" t="s">
        <v>1080</v>
      </c>
      <c r="L35">
        <v>165</v>
      </c>
      <c r="M35">
        <v>1</v>
      </c>
      <c r="N35">
        <v>165</v>
      </c>
      <c r="O35" t="s">
        <v>1311</v>
      </c>
      <c r="P35" t="s">
        <v>1312</v>
      </c>
      <c r="Q35" t="s">
        <v>1313</v>
      </c>
      <c r="R35" t="s">
        <v>1314</v>
      </c>
      <c r="S35">
        <v>159.65</v>
      </c>
      <c r="T35">
        <v>1</v>
      </c>
      <c r="U35">
        <v>159.65</v>
      </c>
      <c r="V35" t="s">
        <v>59</v>
      </c>
      <c r="W35" s="30">
        <f t="shared" si="0"/>
        <v>3.2424242424242355E-2</v>
      </c>
      <c r="X35" t="s">
        <v>1315</v>
      </c>
      <c r="Y35" t="s">
        <v>864</v>
      </c>
    </row>
    <row r="36" spans="1:25" x14ac:dyDescent="0.2">
      <c r="A36" t="s">
        <v>100</v>
      </c>
      <c r="B36" t="s">
        <v>101</v>
      </c>
      <c r="C36" t="s">
        <v>102</v>
      </c>
      <c r="D36" t="s">
        <v>103</v>
      </c>
      <c r="E36" t="s">
        <v>1316</v>
      </c>
      <c r="F36" t="s">
        <v>1317</v>
      </c>
      <c r="G36" s="1">
        <v>40865</v>
      </c>
      <c r="H36" s="1">
        <v>40835</v>
      </c>
      <c r="I36" t="s">
        <v>31</v>
      </c>
      <c r="J36" t="s">
        <v>1318</v>
      </c>
      <c r="K36" t="s">
        <v>1319</v>
      </c>
      <c r="L36">
        <v>770</v>
      </c>
      <c r="M36">
        <v>1</v>
      </c>
      <c r="N36">
        <v>770</v>
      </c>
      <c r="O36" t="s">
        <v>1320</v>
      </c>
      <c r="S36">
        <v>448.42</v>
      </c>
      <c r="T36">
        <v>1</v>
      </c>
      <c r="U36">
        <f>T36*S36</f>
        <v>448.42</v>
      </c>
      <c r="V36" t="s">
        <v>59</v>
      </c>
      <c r="W36" s="30">
        <f t="shared" si="0"/>
        <v>0.41763636363636358</v>
      </c>
      <c r="X36" t="s">
        <v>1315</v>
      </c>
      <c r="Y36" t="s">
        <v>864</v>
      </c>
    </row>
    <row r="37" spans="1:25" x14ac:dyDescent="0.2">
      <c r="A37" t="s">
        <v>897</v>
      </c>
      <c r="B37" t="s">
        <v>898</v>
      </c>
      <c r="C37" t="s">
        <v>216</v>
      </c>
      <c r="D37" t="s">
        <v>899</v>
      </c>
      <c r="E37" t="s">
        <v>1321</v>
      </c>
      <c r="F37" t="s">
        <v>1322</v>
      </c>
      <c r="G37" s="1">
        <v>40876</v>
      </c>
      <c r="H37" s="1">
        <v>40850</v>
      </c>
      <c r="I37" t="s">
        <v>61</v>
      </c>
      <c r="J37" t="s">
        <v>1240</v>
      </c>
      <c r="K37" t="s">
        <v>726</v>
      </c>
      <c r="L37">
        <v>38.4</v>
      </c>
      <c r="M37">
        <v>10</v>
      </c>
      <c r="N37">
        <v>384</v>
      </c>
      <c r="O37" t="s">
        <v>901</v>
      </c>
      <c r="P37" t="s">
        <v>902</v>
      </c>
      <c r="Q37" t="s">
        <v>1288</v>
      </c>
      <c r="R37" t="s">
        <v>1289</v>
      </c>
      <c r="S37">
        <v>34.549999999999997</v>
      </c>
      <c r="T37">
        <v>10</v>
      </c>
      <c r="U37">
        <v>345.5</v>
      </c>
      <c r="V37" s="23" t="s">
        <v>59</v>
      </c>
      <c r="W37" s="30">
        <f t="shared" si="0"/>
        <v>0.10026041666666663</v>
      </c>
      <c r="X37" t="s">
        <v>1290</v>
      </c>
      <c r="Y37" t="s">
        <v>60</v>
      </c>
    </row>
    <row r="38" spans="1:25" x14ac:dyDescent="0.2">
      <c r="A38" t="s">
        <v>897</v>
      </c>
      <c r="B38" t="s">
        <v>898</v>
      </c>
      <c r="C38" t="s">
        <v>216</v>
      </c>
      <c r="D38" t="s">
        <v>899</v>
      </c>
      <c r="E38" t="s">
        <v>1321</v>
      </c>
      <c r="F38" t="s">
        <v>1322</v>
      </c>
      <c r="G38" s="1">
        <v>40876</v>
      </c>
      <c r="H38" s="1">
        <v>40850</v>
      </c>
      <c r="I38" t="s">
        <v>71</v>
      </c>
      <c r="J38" t="s">
        <v>1254</v>
      </c>
      <c r="K38" t="s">
        <v>726</v>
      </c>
      <c r="L38">
        <v>37.5</v>
      </c>
      <c r="M38">
        <v>70</v>
      </c>
      <c r="N38">
        <v>2625</v>
      </c>
      <c r="O38" t="s">
        <v>901</v>
      </c>
      <c r="P38" t="s">
        <v>902</v>
      </c>
      <c r="Q38" t="s">
        <v>1288</v>
      </c>
      <c r="R38" t="s">
        <v>1289</v>
      </c>
      <c r="S38">
        <v>36.31</v>
      </c>
      <c r="T38">
        <v>70</v>
      </c>
      <c r="U38">
        <v>2541.6999999999998</v>
      </c>
      <c r="V38" s="23" t="s">
        <v>59</v>
      </c>
      <c r="W38" s="30">
        <f t="shared" si="0"/>
        <v>3.1733333333333391E-2</v>
      </c>
      <c r="X38" t="s">
        <v>1290</v>
      </c>
      <c r="Y38" t="s">
        <v>60</v>
      </c>
    </row>
    <row r="39" spans="1:25" x14ac:dyDescent="0.2">
      <c r="A39" t="s">
        <v>897</v>
      </c>
      <c r="B39" t="s">
        <v>898</v>
      </c>
      <c r="C39" t="s">
        <v>216</v>
      </c>
      <c r="D39" t="s">
        <v>899</v>
      </c>
      <c r="E39" t="s">
        <v>1321</v>
      </c>
      <c r="F39" t="s">
        <v>1322</v>
      </c>
      <c r="G39" s="1">
        <v>40876</v>
      </c>
      <c r="H39" s="1">
        <v>40850</v>
      </c>
      <c r="I39" t="s">
        <v>52</v>
      </c>
      <c r="J39" t="s">
        <v>1256</v>
      </c>
      <c r="K39" t="s">
        <v>726</v>
      </c>
      <c r="L39">
        <v>35.4</v>
      </c>
      <c r="M39">
        <v>20</v>
      </c>
      <c r="N39">
        <v>708</v>
      </c>
      <c r="O39" t="s">
        <v>1266</v>
      </c>
      <c r="P39" t="s">
        <v>1267</v>
      </c>
      <c r="Q39" t="s">
        <v>1288</v>
      </c>
      <c r="R39" t="s">
        <v>1289</v>
      </c>
      <c r="S39">
        <v>33.090000000000003</v>
      </c>
      <c r="T39">
        <v>20</v>
      </c>
      <c r="U39">
        <v>661.8</v>
      </c>
      <c r="V39" s="23" t="s">
        <v>59</v>
      </c>
      <c r="W39" s="30">
        <f t="shared" si="0"/>
        <v>6.5254237288135619E-2</v>
      </c>
      <c r="X39" t="s">
        <v>1290</v>
      </c>
      <c r="Y39" t="s">
        <v>60</v>
      </c>
    </row>
    <row r="40" spans="1:25" x14ac:dyDescent="0.2">
      <c r="A40" t="s">
        <v>897</v>
      </c>
      <c r="B40" t="s">
        <v>898</v>
      </c>
      <c r="C40" t="s">
        <v>216</v>
      </c>
      <c r="D40" t="s">
        <v>899</v>
      </c>
      <c r="E40" t="s">
        <v>1321</v>
      </c>
      <c r="F40" t="s">
        <v>1322</v>
      </c>
      <c r="G40" s="1">
        <v>40876</v>
      </c>
      <c r="H40" s="1">
        <v>40850</v>
      </c>
      <c r="I40" t="s">
        <v>72</v>
      </c>
      <c r="J40" t="s">
        <v>1256</v>
      </c>
      <c r="K40" t="s">
        <v>726</v>
      </c>
      <c r="L40">
        <v>34.799999999999997</v>
      </c>
      <c r="M40">
        <v>10</v>
      </c>
      <c r="N40">
        <v>348</v>
      </c>
      <c r="O40" t="s">
        <v>901</v>
      </c>
      <c r="P40" t="s">
        <v>902</v>
      </c>
      <c r="Q40" t="s">
        <v>1288</v>
      </c>
      <c r="R40" t="s">
        <v>1289</v>
      </c>
      <c r="S40">
        <v>31.12</v>
      </c>
      <c r="T40">
        <v>10</v>
      </c>
      <c r="U40">
        <v>311.2</v>
      </c>
      <c r="V40" s="23" t="s">
        <v>59</v>
      </c>
      <c r="W40" s="30">
        <f t="shared" si="0"/>
        <v>0.10574712643678164</v>
      </c>
      <c r="X40" t="s">
        <v>1290</v>
      </c>
      <c r="Y40" t="s">
        <v>60</v>
      </c>
    </row>
    <row r="41" spans="1:25" x14ac:dyDescent="0.2">
      <c r="A41" t="s">
        <v>897</v>
      </c>
      <c r="B41" t="s">
        <v>898</v>
      </c>
      <c r="C41" t="s">
        <v>216</v>
      </c>
      <c r="D41" t="s">
        <v>899</v>
      </c>
      <c r="E41" t="s">
        <v>1321</v>
      </c>
      <c r="F41" t="s">
        <v>1322</v>
      </c>
      <c r="G41" s="1">
        <v>40876</v>
      </c>
      <c r="H41" s="1">
        <v>40850</v>
      </c>
      <c r="I41" t="s">
        <v>74</v>
      </c>
      <c r="J41" t="s">
        <v>1258</v>
      </c>
      <c r="K41" t="s">
        <v>726</v>
      </c>
      <c r="L41">
        <v>36</v>
      </c>
      <c r="M41">
        <v>12</v>
      </c>
      <c r="N41">
        <v>432</v>
      </c>
      <c r="O41" t="s">
        <v>901</v>
      </c>
      <c r="P41" t="s">
        <v>902</v>
      </c>
      <c r="Q41" t="s">
        <v>1288</v>
      </c>
      <c r="R41" t="s">
        <v>1289</v>
      </c>
      <c r="S41">
        <v>34.159999999999997</v>
      </c>
      <c r="T41">
        <v>12</v>
      </c>
      <c r="U41">
        <v>409.92</v>
      </c>
      <c r="V41" s="23" t="s">
        <v>59</v>
      </c>
      <c r="W41" s="30">
        <f t="shared" si="0"/>
        <v>5.1111111111111107E-2</v>
      </c>
      <c r="X41" t="s">
        <v>1290</v>
      </c>
      <c r="Y41" t="s">
        <v>60</v>
      </c>
    </row>
    <row r="42" spans="1:25" x14ac:dyDescent="0.2">
      <c r="A42" t="s">
        <v>897</v>
      </c>
      <c r="B42" t="s">
        <v>898</v>
      </c>
      <c r="C42" t="s">
        <v>216</v>
      </c>
      <c r="D42" t="s">
        <v>899</v>
      </c>
      <c r="E42" t="s">
        <v>1321</v>
      </c>
      <c r="F42" t="s">
        <v>1322</v>
      </c>
      <c r="G42" s="1">
        <v>40876</v>
      </c>
      <c r="H42" s="1">
        <v>40850</v>
      </c>
      <c r="I42" t="s">
        <v>1251</v>
      </c>
      <c r="J42" t="s">
        <v>875</v>
      </c>
      <c r="K42" t="s">
        <v>726</v>
      </c>
      <c r="L42">
        <v>36</v>
      </c>
      <c r="M42">
        <v>12</v>
      </c>
      <c r="N42">
        <v>432</v>
      </c>
      <c r="O42" t="s">
        <v>901</v>
      </c>
      <c r="P42" t="s">
        <v>902</v>
      </c>
      <c r="Q42" t="s">
        <v>1288</v>
      </c>
      <c r="R42" t="s">
        <v>1289</v>
      </c>
      <c r="S42">
        <v>30.68</v>
      </c>
      <c r="T42">
        <v>12</v>
      </c>
      <c r="U42">
        <v>368.16</v>
      </c>
      <c r="V42" s="23" t="s">
        <v>59</v>
      </c>
      <c r="W42" s="30">
        <f t="shared" si="0"/>
        <v>0.14777777777777767</v>
      </c>
      <c r="X42" t="s">
        <v>1290</v>
      </c>
      <c r="Y42" t="s">
        <v>60</v>
      </c>
    </row>
    <row r="43" spans="1:25" x14ac:dyDescent="0.2">
      <c r="A43" t="s">
        <v>897</v>
      </c>
      <c r="B43" t="s">
        <v>898</v>
      </c>
      <c r="C43" t="s">
        <v>216</v>
      </c>
      <c r="D43" t="s">
        <v>899</v>
      </c>
      <c r="E43" t="s">
        <v>1323</v>
      </c>
      <c r="F43" t="s">
        <v>1324</v>
      </c>
      <c r="G43" s="1">
        <v>40858</v>
      </c>
      <c r="H43" s="1">
        <v>40833</v>
      </c>
      <c r="I43" t="s">
        <v>61</v>
      </c>
      <c r="J43" t="s">
        <v>1261</v>
      </c>
      <c r="K43" t="s">
        <v>726</v>
      </c>
      <c r="L43">
        <v>38.4</v>
      </c>
      <c r="M43">
        <v>15</v>
      </c>
      <c r="N43">
        <v>576</v>
      </c>
      <c r="O43" t="s">
        <v>1325</v>
      </c>
      <c r="P43" t="s">
        <v>1326</v>
      </c>
      <c r="Q43" t="s">
        <v>635</v>
      </c>
      <c r="R43" t="s">
        <v>636</v>
      </c>
      <c r="S43">
        <v>35.25</v>
      </c>
      <c r="T43">
        <v>15</v>
      </c>
      <c r="U43">
        <v>528.75</v>
      </c>
      <c r="V43" s="23" t="s">
        <v>59</v>
      </c>
      <c r="W43" s="30">
        <f t="shared" si="0"/>
        <v>8.203125E-2</v>
      </c>
      <c r="X43" t="s">
        <v>1327</v>
      </c>
      <c r="Y43" t="s">
        <v>60</v>
      </c>
    </row>
    <row r="44" spans="1:25" x14ac:dyDescent="0.2">
      <c r="A44" t="s">
        <v>897</v>
      </c>
      <c r="B44" t="s">
        <v>898</v>
      </c>
      <c r="C44" t="s">
        <v>216</v>
      </c>
      <c r="D44" t="s">
        <v>899</v>
      </c>
      <c r="E44" t="s">
        <v>1321</v>
      </c>
      <c r="F44" t="s">
        <v>1322</v>
      </c>
      <c r="G44" s="1">
        <v>40876</v>
      </c>
      <c r="H44" s="1">
        <v>40850</v>
      </c>
      <c r="I44" t="s">
        <v>1253</v>
      </c>
      <c r="J44" t="s">
        <v>1261</v>
      </c>
      <c r="K44" t="s">
        <v>726</v>
      </c>
      <c r="L44">
        <v>36</v>
      </c>
      <c r="M44">
        <v>15</v>
      </c>
      <c r="N44">
        <v>540</v>
      </c>
      <c r="O44" t="s">
        <v>901</v>
      </c>
      <c r="P44" t="s">
        <v>902</v>
      </c>
      <c r="Q44" t="s">
        <v>1288</v>
      </c>
      <c r="R44" t="s">
        <v>1289</v>
      </c>
      <c r="S44">
        <v>34.39</v>
      </c>
      <c r="T44">
        <v>15</v>
      </c>
      <c r="U44">
        <v>515.85</v>
      </c>
      <c r="V44" s="23" t="s">
        <v>59</v>
      </c>
      <c r="W44" s="30">
        <f t="shared" si="0"/>
        <v>4.4722222222222219E-2</v>
      </c>
      <c r="X44" t="s">
        <v>1290</v>
      </c>
      <c r="Y44" t="s">
        <v>60</v>
      </c>
    </row>
    <row r="45" spans="1:25" x14ac:dyDescent="0.2">
      <c r="A45" t="s">
        <v>897</v>
      </c>
      <c r="B45" t="s">
        <v>898</v>
      </c>
      <c r="C45" t="s">
        <v>216</v>
      </c>
      <c r="D45" t="s">
        <v>899</v>
      </c>
      <c r="E45" t="s">
        <v>1323</v>
      </c>
      <c r="F45" t="s">
        <v>1324</v>
      </c>
      <c r="G45" s="1">
        <v>40858</v>
      </c>
      <c r="H45" s="1">
        <v>40833</v>
      </c>
      <c r="I45" t="s">
        <v>63</v>
      </c>
      <c r="J45" t="s">
        <v>1263</v>
      </c>
      <c r="K45" t="s">
        <v>726</v>
      </c>
      <c r="L45">
        <v>40</v>
      </c>
      <c r="M45">
        <v>100</v>
      </c>
      <c r="N45">
        <v>4000</v>
      </c>
      <c r="O45" t="s">
        <v>1328</v>
      </c>
      <c r="P45" t="s">
        <v>1329</v>
      </c>
      <c r="Q45" t="s">
        <v>1330</v>
      </c>
      <c r="R45" t="s">
        <v>1331</v>
      </c>
      <c r="S45">
        <v>37.26</v>
      </c>
      <c r="T45">
        <v>100</v>
      </c>
      <c r="U45">
        <v>3726</v>
      </c>
      <c r="V45" s="23" t="s">
        <v>59</v>
      </c>
      <c r="W45" s="30">
        <f t="shared" si="0"/>
        <v>6.8500000000000005E-2</v>
      </c>
      <c r="X45" t="s">
        <v>1327</v>
      </c>
      <c r="Y45" t="s">
        <v>60</v>
      </c>
    </row>
    <row r="46" spans="1:25" x14ac:dyDescent="0.2">
      <c r="A46" t="s">
        <v>897</v>
      </c>
      <c r="B46" t="s">
        <v>898</v>
      </c>
      <c r="C46" t="s">
        <v>216</v>
      </c>
      <c r="D46" t="s">
        <v>899</v>
      </c>
      <c r="E46" t="s">
        <v>1321</v>
      </c>
      <c r="F46" t="s">
        <v>1322</v>
      </c>
      <c r="G46" s="1">
        <v>40876</v>
      </c>
      <c r="H46" s="1">
        <v>40850</v>
      </c>
      <c r="I46" t="s">
        <v>1255</v>
      </c>
      <c r="J46" t="s">
        <v>1263</v>
      </c>
      <c r="K46" t="s">
        <v>726</v>
      </c>
      <c r="L46">
        <v>37.5</v>
      </c>
      <c r="M46">
        <v>200</v>
      </c>
      <c r="N46">
        <v>7500</v>
      </c>
      <c r="O46" t="s">
        <v>901</v>
      </c>
      <c r="P46" t="s">
        <v>902</v>
      </c>
      <c r="Q46" t="s">
        <v>1288</v>
      </c>
      <c r="R46" t="s">
        <v>1289</v>
      </c>
      <c r="S46">
        <v>36.090000000000003</v>
      </c>
      <c r="T46">
        <v>200</v>
      </c>
      <c r="U46">
        <v>7218</v>
      </c>
      <c r="V46" s="23" t="s">
        <v>59</v>
      </c>
      <c r="W46" s="30">
        <f t="shared" si="0"/>
        <v>3.7599999999999967E-2</v>
      </c>
      <c r="X46" t="s">
        <v>1290</v>
      </c>
      <c r="Y46" t="s">
        <v>60</v>
      </c>
    </row>
    <row r="47" spans="1:25" x14ac:dyDescent="0.2">
      <c r="A47" t="s">
        <v>897</v>
      </c>
      <c r="B47" t="s">
        <v>898</v>
      </c>
      <c r="C47" t="s">
        <v>216</v>
      </c>
      <c r="D47" t="s">
        <v>899</v>
      </c>
      <c r="E47" t="s">
        <v>1321</v>
      </c>
      <c r="F47" t="s">
        <v>1322</v>
      </c>
      <c r="G47" s="1">
        <v>40876</v>
      </c>
      <c r="H47" s="1">
        <v>40850</v>
      </c>
      <c r="I47" t="s">
        <v>68</v>
      </c>
      <c r="J47" t="s">
        <v>1250</v>
      </c>
      <c r="K47" t="s">
        <v>726</v>
      </c>
      <c r="L47">
        <v>46.8</v>
      </c>
      <c r="M47">
        <v>10</v>
      </c>
      <c r="N47">
        <v>468</v>
      </c>
      <c r="O47" t="s">
        <v>901</v>
      </c>
      <c r="P47" t="s">
        <v>902</v>
      </c>
      <c r="Q47" t="s">
        <v>1288</v>
      </c>
      <c r="R47" t="s">
        <v>1289</v>
      </c>
      <c r="S47">
        <v>40.56</v>
      </c>
      <c r="T47">
        <v>10</v>
      </c>
      <c r="U47">
        <v>405.6</v>
      </c>
      <c r="V47" s="23" t="s">
        <v>59</v>
      </c>
      <c r="W47" s="30">
        <f t="shared" si="0"/>
        <v>0.1333333333333333</v>
      </c>
      <c r="X47" t="s">
        <v>1290</v>
      </c>
      <c r="Y47" t="s">
        <v>60</v>
      </c>
    </row>
    <row r="48" spans="1:25" x14ac:dyDescent="0.2">
      <c r="A48" t="s">
        <v>897</v>
      </c>
      <c r="B48" t="s">
        <v>898</v>
      </c>
      <c r="C48" t="s">
        <v>216</v>
      </c>
      <c r="D48" t="s">
        <v>899</v>
      </c>
      <c r="E48" t="s">
        <v>1332</v>
      </c>
      <c r="F48" t="s">
        <v>1333</v>
      </c>
      <c r="G48" s="1">
        <v>40877</v>
      </c>
      <c r="H48" s="1">
        <v>40843</v>
      </c>
      <c r="I48" t="s">
        <v>31</v>
      </c>
      <c r="J48" t="s">
        <v>1250</v>
      </c>
      <c r="K48" t="s">
        <v>726</v>
      </c>
      <c r="L48">
        <v>49.2</v>
      </c>
      <c r="M48">
        <v>7</v>
      </c>
      <c r="N48">
        <v>344.4</v>
      </c>
      <c r="O48" t="s">
        <v>1334</v>
      </c>
      <c r="P48" t="s">
        <v>1335</v>
      </c>
      <c r="Q48" t="s">
        <v>1313</v>
      </c>
      <c r="R48" t="s">
        <v>1314</v>
      </c>
      <c r="S48">
        <v>43.14</v>
      </c>
      <c r="T48">
        <v>7</v>
      </c>
      <c r="U48">
        <v>301.98</v>
      </c>
      <c r="V48" s="23" t="s">
        <v>59</v>
      </c>
      <c r="W48" s="30">
        <f t="shared" si="0"/>
        <v>0.12317073170731696</v>
      </c>
      <c r="X48" t="s">
        <v>1290</v>
      </c>
      <c r="Y48" t="s">
        <v>60</v>
      </c>
    </row>
    <row r="49" spans="1:25" x14ac:dyDescent="0.2">
      <c r="A49" t="s">
        <v>897</v>
      </c>
      <c r="B49" t="s">
        <v>898</v>
      </c>
      <c r="C49" t="s">
        <v>216</v>
      </c>
      <c r="D49" t="s">
        <v>899</v>
      </c>
      <c r="E49" t="s">
        <v>1323</v>
      </c>
      <c r="F49" t="s">
        <v>1324</v>
      </c>
      <c r="G49" s="1">
        <v>40858</v>
      </c>
      <c r="H49" s="1">
        <v>40833</v>
      </c>
      <c r="I49" t="s">
        <v>52</v>
      </c>
      <c r="J49" t="s">
        <v>1252</v>
      </c>
      <c r="K49" t="s">
        <v>726</v>
      </c>
      <c r="L49">
        <v>43.2</v>
      </c>
      <c r="M49">
        <v>10</v>
      </c>
      <c r="N49">
        <v>432</v>
      </c>
      <c r="O49" t="s">
        <v>1336</v>
      </c>
      <c r="P49" t="s">
        <v>1337</v>
      </c>
      <c r="Q49" t="s">
        <v>1338</v>
      </c>
      <c r="R49" t="s">
        <v>1339</v>
      </c>
      <c r="S49">
        <v>37.85</v>
      </c>
      <c r="T49">
        <v>10</v>
      </c>
      <c r="U49">
        <v>378.5</v>
      </c>
      <c r="V49" s="23" t="s">
        <v>59</v>
      </c>
      <c r="W49" s="30">
        <f t="shared" si="0"/>
        <v>0.12384259259259256</v>
      </c>
      <c r="X49" t="s">
        <v>1327</v>
      </c>
      <c r="Y49" t="s">
        <v>60</v>
      </c>
    </row>
    <row r="50" spans="1:25" x14ac:dyDescent="0.2">
      <c r="A50" t="s">
        <v>897</v>
      </c>
      <c r="B50" t="s">
        <v>898</v>
      </c>
      <c r="C50" t="s">
        <v>216</v>
      </c>
      <c r="D50" t="s">
        <v>899</v>
      </c>
      <c r="E50" t="s">
        <v>1323</v>
      </c>
      <c r="F50" t="s">
        <v>1324</v>
      </c>
      <c r="G50" s="1">
        <v>40858</v>
      </c>
      <c r="H50" s="1">
        <v>40833</v>
      </c>
      <c r="I50" t="s">
        <v>31</v>
      </c>
      <c r="J50" t="s">
        <v>1340</v>
      </c>
      <c r="K50" t="s">
        <v>726</v>
      </c>
      <c r="L50">
        <v>90</v>
      </c>
      <c r="M50">
        <v>32</v>
      </c>
      <c r="N50">
        <v>2880</v>
      </c>
      <c r="O50" t="s">
        <v>1341</v>
      </c>
      <c r="P50" t="s">
        <v>1342</v>
      </c>
      <c r="Q50" t="s">
        <v>1338</v>
      </c>
      <c r="R50" t="s">
        <v>1339</v>
      </c>
      <c r="S50">
        <v>73.260000000000005</v>
      </c>
      <c r="T50">
        <v>32</v>
      </c>
      <c r="U50">
        <v>2344.3200000000002</v>
      </c>
      <c r="V50" s="23" t="s">
        <v>59</v>
      </c>
      <c r="W50" s="30">
        <f t="shared" si="0"/>
        <v>0.18599999999999994</v>
      </c>
      <c r="X50" t="s">
        <v>1327</v>
      </c>
      <c r="Y50" t="s">
        <v>60</v>
      </c>
    </row>
    <row r="51" spans="1:25" x14ac:dyDescent="0.2">
      <c r="A51" t="s">
        <v>897</v>
      </c>
      <c r="B51" t="s">
        <v>898</v>
      </c>
      <c r="C51" t="s">
        <v>216</v>
      </c>
      <c r="D51" t="s">
        <v>899</v>
      </c>
      <c r="E51" t="s">
        <v>1321</v>
      </c>
      <c r="F51" t="s">
        <v>1322</v>
      </c>
      <c r="G51" s="1">
        <v>40876</v>
      </c>
      <c r="H51" s="1">
        <v>40850</v>
      </c>
      <c r="I51" t="s">
        <v>63</v>
      </c>
      <c r="J51" t="s">
        <v>1247</v>
      </c>
      <c r="K51" t="s">
        <v>1248</v>
      </c>
      <c r="L51">
        <v>117.6</v>
      </c>
      <c r="M51">
        <v>5</v>
      </c>
      <c r="N51">
        <v>588</v>
      </c>
      <c r="O51" t="s">
        <v>901</v>
      </c>
      <c r="P51" t="s">
        <v>902</v>
      </c>
      <c r="Q51" t="s">
        <v>1288</v>
      </c>
      <c r="R51" t="s">
        <v>1289</v>
      </c>
      <c r="S51">
        <v>94.02</v>
      </c>
      <c r="T51">
        <v>5</v>
      </c>
      <c r="U51">
        <v>470.1</v>
      </c>
      <c r="V51" s="23" t="s">
        <v>59</v>
      </c>
      <c r="W51" s="30">
        <f t="shared" si="0"/>
        <v>0.20051020408163256</v>
      </c>
      <c r="X51" t="s">
        <v>1290</v>
      </c>
      <c r="Y51" t="s">
        <v>60</v>
      </c>
    </row>
    <row r="52" spans="1:25" x14ac:dyDescent="0.2">
      <c r="A52" t="s">
        <v>897</v>
      </c>
      <c r="B52" t="s">
        <v>898</v>
      </c>
      <c r="C52" t="s">
        <v>216</v>
      </c>
      <c r="D52" t="s">
        <v>899</v>
      </c>
      <c r="E52" t="s">
        <v>1321</v>
      </c>
      <c r="F52" t="s">
        <v>1322</v>
      </c>
      <c r="G52" s="1">
        <v>40876</v>
      </c>
      <c r="H52" s="1">
        <v>40850</v>
      </c>
      <c r="I52" t="s">
        <v>31</v>
      </c>
      <c r="J52" t="s">
        <v>1249</v>
      </c>
      <c r="K52" t="s">
        <v>1248</v>
      </c>
      <c r="L52">
        <v>144</v>
      </c>
      <c r="M52">
        <v>30</v>
      </c>
      <c r="N52">
        <v>4320</v>
      </c>
      <c r="O52" t="s">
        <v>1343</v>
      </c>
      <c r="P52" t="s">
        <v>1344</v>
      </c>
      <c r="Q52" t="s">
        <v>1288</v>
      </c>
      <c r="R52" t="s">
        <v>1289</v>
      </c>
      <c r="S52">
        <v>120</v>
      </c>
      <c r="T52">
        <v>30</v>
      </c>
      <c r="U52">
        <v>3600</v>
      </c>
      <c r="V52" s="23" t="s">
        <v>59</v>
      </c>
      <c r="W52" s="30">
        <f t="shared" si="0"/>
        <v>0.16666666666666663</v>
      </c>
      <c r="X52" t="s">
        <v>1290</v>
      </c>
      <c r="Y52" t="s">
        <v>60</v>
      </c>
    </row>
    <row r="53" spans="1:25" x14ac:dyDescent="0.2">
      <c r="A53" t="s">
        <v>897</v>
      </c>
      <c r="B53" t="s">
        <v>898</v>
      </c>
      <c r="C53" t="s">
        <v>216</v>
      </c>
      <c r="D53" t="s">
        <v>899</v>
      </c>
      <c r="E53" t="s">
        <v>1321</v>
      </c>
      <c r="F53" t="s">
        <v>1322</v>
      </c>
      <c r="G53" s="1">
        <v>40876</v>
      </c>
      <c r="H53" s="1">
        <v>40850</v>
      </c>
      <c r="I53" t="s">
        <v>64</v>
      </c>
      <c r="J53" t="s">
        <v>1249</v>
      </c>
      <c r="K53" t="s">
        <v>1248</v>
      </c>
      <c r="L53">
        <v>141.6</v>
      </c>
      <c r="M53">
        <v>15</v>
      </c>
      <c r="N53">
        <v>2124</v>
      </c>
      <c r="O53" t="s">
        <v>901</v>
      </c>
      <c r="P53" t="s">
        <v>902</v>
      </c>
      <c r="Q53" t="s">
        <v>1288</v>
      </c>
      <c r="R53" t="s">
        <v>1289</v>
      </c>
      <c r="S53">
        <v>112.82</v>
      </c>
      <c r="T53">
        <v>15</v>
      </c>
      <c r="U53">
        <v>1692.3</v>
      </c>
      <c r="V53" s="23" t="s">
        <v>59</v>
      </c>
      <c r="W53" s="30">
        <f t="shared" si="0"/>
        <v>0.20324858757062148</v>
      </c>
      <c r="X53" t="s">
        <v>1290</v>
      </c>
      <c r="Y53" t="s">
        <v>60</v>
      </c>
    </row>
    <row r="54" spans="1:25" x14ac:dyDescent="0.2">
      <c r="A54" t="s">
        <v>897</v>
      </c>
      <c r="B54" t="s">
        <v>898</v>
      </c>
      <c r="C54" t="s">
        <v>216</v>
      </c>
      <c r="D54" t="s">
        <v>899</v>
      </c>
      <c r="E54" t="s">
        <v>1345</v>
      </c>
      <c r="F54" t="s">
        <v>1346</v>
      </c>
      <c r="G54" s="1">
        <v>40851</v>
      </c>
      <c r="H54" s="1">
        <v>40822</v>
      </c>
      <c r="I54" t="s">
        <v>31</v>
      </c>
      <c r="J54" t="s">
        <v>1347</v>
      </c>
      <c r="K54" t="s">
        <v>1348</v>
      </c>
      <c r="L54">
        <v>90.03</v>
      </c>
      <c r="M54">
        <v>5</v>
      </c>
      <c r="N54">
        <v>450.15</v>
      </c>
      <c r="O54" t="s">
        <v>1349</v>
      </c>
      <c r="P54" t="s">
        <v>1350</v>
      </c>
      <c r="Q54" t="s">
        <v>882</v>
      </c>
      <c r="R54" t="s">
        <v>883</v>
      </c>
      <c r="S54">
        <v>79.739999999999995</v>
      </c>
      <c r="T54">
        <v>5</v>
      </c>
      <c r="U54">
        <v>398.7</v>
      </c>
      <c r="V54" s="23" t="s">
        <v>59</v>
      </c>
      <c r="W54" s="30">
        <f t="shared" si="0"/>
        <v>0.1142952349216928</v>
      </c>
      <c r="X54" t="s">
        <v>1282</v>
      </c>
      <c r="Y54" t="s">
        <v>60</v>
      </c>
    </row>
    <row r="55" spans="1:25" x14ac:dyDescent="0.2">
      <c r="A55" t="s">
        <v>897</v>
      </c>
      <c r="B55" t="s">
        <v>898</v>
      </c>
      <c r="C55" t="s">
        <v>216</v>
      </c>
      <c r="D55" t="s">
        <v>899</v>
      </c>
      <c r="E55" t="s">
        <v>1611</v>
      </c>
      <c r="F55" t="s">
        <v>1346</v>
      </c>
      <c r="G55" s="1">
        <v>40886</v>
      </c>
      <c r="H55" s="1">
        <v>40822</v>
      </c>
      <c r="I55" t="s">
        <v>31</v>
      </c>
      <c r="J55" t="s">
        <v>1612</v>
      </c>
      <c r="K55" t="s">
        <v>1613</v>
      </c>
      <c r="L55">
        <v>90.03</v>
      </c>
      <c r="M55">
        <v>35</v>
      </c>
      <c r="N55" s="28">
        <v>3151.05</v>
      </c>
      <c r="O55" t="s">
        <v>1349</v>
      </c>
      <c r="S55">
        <v>48.98</v>
      </c>
      <c r="T55">
        <v>35</v>
      </c>
      <c r="U55" s="28">
        <f>T55*S55</f>
        <v>1714.3</v>
      </c>
      <c r="V55" t="s">
        <v>59</v>
      </c>
      <c r="W55" s="30">
        <f t="shared" si="0"/>
        <v>0.45595912473619904</v>
      </c>
      <c r="X55" t="s">
        <v>1614</v>
      </c>
      <c r="Y55" t="s">
        <v>60</v>
      </c>
    </row>
    <row r="56" spans="1:25" x14ac:dyDescent="0.2">
      <c r="A56" t="s">
        <v>1615</v>
      </c>
      <c r="B56" t="s">
        <v>1616</v>
      </c>
      <c r="C56" t="s">
        <v>48</v>
      </c>
      <c r="D56" t="s">
        <v>1617</v>
      </c>
      <c r="E56" t="s">
        <v>1618</v>
      </c>
      <c r="F56" t="s">
        <v>1619</v>
      </c>
      <c r="G56" s="1">
        <v>40893</v>
      </c>
      <c r="H56" s="1">
        <v>40875</v>
      </c>
      <c r="I56" t="s">
        <v>52</v>
      </c>
      <c r="J56" t="s">
        <v>1620</v>
      </c>
      <c r="K56" t="s">
        <v>1621</v>
      </c>
      <c r="L56">
        <v>12</v>
      </c>
      <c r="M56">
        <v>2</v>
      </c>
      <c r="N56" s="28">
        <v>24</v>
      </c>
      <c r="O56" t="s">
        <v>1622</v>
      </c>
      <c r="P56" t="s">
        <v>1623</v>
      </c>
      <c r="Q56" t="s">
        <v>57</v>
      </c>
      <c r="R56" t="s">
        <v>58</v>
      </c>
      <c r="S56">
        <v>1.89</v>
      </c>
      <c r="T56">
        <v>2</v>
      </c>
      <c r="U56" s="28">
        <v>3.78</v>
      </c>
      <c r="V56" t="s">
        <v>59</v>
      </c>
      <c r="W56" s="30">
        <f t="shared" si="0"/>
        <v>0.84250000000000003</v>
      </c>
      <c r="X56" t="s">
        <v>1516</v>
      </c>
      <c r="Y56" t="s">
        <v>60</v>
      </c>
    </row>
    <row r="57" spans="1:25" x14ac:dyDescent="0.2">
      <c r="A57" t="s">
        <v>1615</v>
      </c>
      <c r="B57" t="s">
        <v>1616</v>
      </c>
      <c r="C57" t="s">
        <v>48</v>
      </c>
      <c r="D57" t="s">
        <v>1617</v>
      </c>
      <c r="E57" t="s">
        <v>1618</v>
      </c>
      <c r="F57" t="s">
        <v>1619</v>
      </c>
      <c r="G57" s="1">
        <v>40893</v>
      </c>
      <c r="H57" s="1">
        <v>40875</v>
      </c>
      <c r="I57" t="s">
        <v>31</v>
      </c>
      <c r="J57" t="s">
        <v>1256</v>
      </c>
      <c r="K57" t="s">
        <v>726</v>
      </c>
      <c r="L57">
        <v>62</v>
      </c>
      <c r="M57">
        <v>3</v>
      </c>
      <c r="N57" s="28">
        <v>186</v>
      </c>
      <c r="O57" t="s">
        <v>1622</v>
      </c>
      <c r="P57" t="s">
        <v>1623</v>
      </c>
      <c r="Q57" t="s">
        <v>57</v>
      </c>
      <c r="R57" t="s">
        <v>58</v>
      </c>
      <c r="S57">
        <v>33.090000000000003</v>
      </c>
      <c r="T57">
        <v>3</v>
      </c>
      <c r="U57" s="28">
        <v>99.27</v>
      </c>
      <c r="V57" t="s">
        <v>59</v>
      </c>
      <c r="W57" s="30">
        <f t="shared" si="0"/>
        <v>0.46629032258064518</v>
      </c>
      <c r="X57" t="s">
        <v>1516</v>
      </c>
      <c r="Y57" t="s">
        <v>60</v>
      </c>
    </row>
    <row r="58" spans="1:25" x14ac:dyDescent="0.2">
      <c r="A58" t="s">
        <v>904</v>
      </c>
      <c r="B58" t="s">
        <v>905</v>
      </c>
      <c r="C58" t="s">
        <v>906</v>
      </c>
      <c r="D58" t="s">
        <v>907</v>
      </c>
      <c r="E58" t="s">
        <v>1624</v>
      </c>
      <c r="F58" t="s">
        <v>1625</v>
      </c>
      <c r="G58" s="1">
        <v>40892</v>
      </c>
      <c r="H58" s="1">
        <v>40813</v>
      </c>
      <c r="I58" t="s">
        <v>31</v>
      </c>
      <c r="J58" t="s">
        <v>1263</v>
      </c>
      <c r="K58" t="s">
        <v>726</v>
      </c>
      <c r="L58">
        <v>112</v>
      </c>
      <c r="M58">
        <v>4</v>
      </c>
      <c r="N58" s="28">
        <v>448</v>
      </c>
      <c r="O58" t="s">
        <v>1626</v>
      </c>
      <c r="P58" t="s">
        <v>1627</v>
      </c>
      <c r="Q58" t="s">
        <v>1628</v>
      </c>
      <c r="R58" t="s">
        <v>1629</v>
      </c>
      <c r="S58">
        <v>37.26</v>
      </c>
      <c r="T58">
        <v>4</v>
      </c>
      <c r="U58" s="28">
        <v>149.04</v>
      </c>
      <c r="V58" t="s">
        <v>59</v>
      </c>
      <c r="W58" s="30">
        <f t="shared" si="0"/>
        <v>0.66732142857142862</v>
      </c>
      <c r="X58" t="s">
        <v>1516</v>
      </c>
      <c r="Y58" t="s">
        <v>864</v>
      </c>
    </row>
    <row r="59" spans="1:25" x14ac:dyDescent="0.2">
      <c r="A59" t="s">
        <v>1630</v>
      </c>
      <c r="B59" t="s">
        <v>1631</v>
      </c>
      <c r="C59" t="s">
        <v>967</v>
      </c>
      <c r="D59" t="s">
        <v>1632</v>
      </c>
      <c r="E59" t="s">
        <v>1633</v>
      </c>
      <c r="F59" t="s">
        <v>1634</v>
      </c>
      <c r="G59" s="1">
        <v>40893</v>
      </c>
      <c r="H59" s="1">
        <v>40869</v>
      </c>
      <c r="I59" t="s">
        <v>31</v>
      </c>
      <c r="J59" t="s">
        <v>1635</v>
      </c>
      <c r="K59" t="s">
        <v>726</v>
      </c>
      <c r="L59">
        <v>160</v>
      </c>
      <c r="M59">
        <v>15</v>
      </c>
      <c r="N59" s="28">
        <v>2400</v>
      </c>
      <c r="O59" t="s">
        <v>1636</v>
      </c>
      <c r="P59" t="s">
        <v>1637</v>
      </c>
      <c r="Q59" t="s">
        <v>57</v>
      </c>
      <c r="R59" t="s">
        <v>58</v>
      </c>
      <c r="S59">
        <v>119.65</v>
      </c>
      <c r="T59">
        <v>15</v>
      </c>
      <c r="U59" s="28">
        <v>1794.75</v>
      </c>
      <c r="V59" t="s">
        <v>59</v>
      </c>
      <c r="W59" s="30">
        <f t="shared" si="0"/>
        <v>0.25218750000000001</v>
      </c>
      <c r="X59" t="s">
        <v>1516</v>
      </c>
      <c r="Y59" t="s">
        <v>864</v>
      </c>
    </row>
    <row r="60" spans="1:25" x14ac:dyDescent="0.2">
      <c r="A60" t="s">
        <v>904</v>
      </c>
      <c r="B60" t="s">
        <v>905</v>
      </c>
      <c r="C60" t="s">
        <v>906</v>
      </c>
      <c r="D60" t="s">
        <v>907</v>
      </c>
      <c r="E60" t="s">
        <v>1624</v>
      </c>
      <c r="F60" t="s">
        <v>1625</v>
      </c>
      <c r="G60" s="1">
        <v>40892</v>
      </c>
      <c r="H60" s="1">
        <v>40813</v>
      </c>
      <c r="I60" t="s">
        <v>52</v>
      </c>
      <c r="J60" t="s">
        <v>1638</v>
      </c>
      <c r="K60" t="s">
        <v>1639</v>
      </c>
      <c r="L60">
        <v>1004</v>
      </c>
      <c r="M60">
        <v>2</v>
      </c>
      <c r="N60" s="28">
        <v>2008</v>
      </c>
      <c r="O60" t="s">
        <v>1640</v>
      </c>
      <c r="P60" t="s">
        <v>1641</v>
      </c>
      <c r="Q60" t="s">
        <v>1642</v>
      </c>
      <c r="R60" t="s">
        <v>1643</v>
      </c>
      <c r="S60">
        <v>548.27</v>
      </c>
      <c r="T60">
        <v>2</v>
      </c>
      <c r="U60" s="28">
        <f t="shared" ref="U60:U61" si="1">T60*S60</f>
        <v>1096.54</v>
      </c>
      <c r="V60" t="s">
        <v>59</v>
      </c>
      <c r="W60" s="30">
        <f t="shared" si="0"/>
        <v>0.45391434262948205</v>
      </c>
      <c r="X60" t="s">
        <v>1516</v>
      </c>
      <c r="Y60" t="s">
        <v>864</v>
      </c>
    </row>
    <row r="61" spans="1:25" x14ac:dyDescent="0.2">
      <c r="A61" t="s">
        <v>897</v>
      </c>
      <c r="B61" t="s">
        <v>898</v>
      </c>
      <c r="C61" t="s">
        <v>216</v>
      </c>
      <c r="D61" t="s">
        <v>899</v>
      </c>
      <c r="E61" t="s">
        <v>1644</v>
      </c>
      <c r="F61" t="s">
        <v>1345</v>
      </c>
      <c r="G61" s="1">
        <v>40889</v>
      </c>
      <c r="H61" s="1">
        <v>40822</v>
      </c>
      <c r="I61" t="s">
        <v>31</v>
      </c>
      <c r="J61" t="s">
        <v>1347</v>
      </c>
      <c r="K61" t="s">
        <v>1348</v>
      </c>
      <c r="L61">
        <v>90.03</v>
      </c>
      <c r="M61">
        <v>-5</v>
      </c>
      <c r="N61" s="28">
        <v>-450.15</v>
      </c>
      <c r="O61" t="s">
        <v>1349</v>
      </c>
      <c r="S61">
        <v>0</v>
      </c>
      <c r="T61">
        <v>0</v>
      </c>
      <c r="U61" s="28">
        <f t="shared" si="1"/>
        <v>0</v>
      </c>
      <c r="V61" t="s">
        <v>59</v>
      </c>
      <c r="W61" s="30">
        <f t="shared" si="0"/>
        <v>1</v>
      </c>
      <c r="X61" t="s">
        <v>1516</v>
      </c>
      <c r="Y61" t="s">
        <v>60</v>
      </c>
    </row>
    <row r="62" spans="1:25" x14ac:dyDescent="0.2">
      <c r="W62" s="30"/>
    </row>
    <row r="63" spans="1:25" x14ac:dyDescent="0.2">
      <c r="N63" s="21">
        <f>SUM(N2:N62)</f>
        <v>67589.450000000012</v>
      </c>
      <c r="U63" s="21">
        <f>SUM(U2:U62)</f>
        <v>55852.249999999993</v>
      </c>
      <c r="W63" s="30">
        <f t="shared" si="0"/>
        <v>0.17365432031182404</v>
      </c>
    </row>
  </sheetData>
  <sortState ref="A2:Y399">
    <sortCondition ref="V2:V399"/>
  </sortState>
  <conditionalFormatting sqref="U31:U54">
    <cfRule type="cellIs" dxfId="5" priority="3" operator="equal">
      <formula>0</formula>
    </cfRule>
  </conditionalFormatting>
  <conditionalFormatting sqref="S55:S61 U55:U61">
    <cfRule type="cellIs" dxfId="4" priority="1" stopIfTrue="1" operator="equal">
      <formula>0</formula>
    </cfRule>
    <cfRule type="cellIs" dxfId="3" priority="2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opLeftCell="A4" workbookViewId="0">
      <selection activeCell="O23" sqref="O23"/>
    </sheetView>
  </sheetViews>
  <sheetFormatPr baseColWidth="10" defaultColWidth="9.140625" defaultRowHeight="12.75" x14ac:dyDescent="0.2"/>
  <cols>
    <col min="7" max="7" width="13.5703125" bestFit="1" customWidth="1"/>
    <col min="11" max="11" width="35.140625" bestFit="1" customWidth="1"/>
  </cols>
  <sheetData>
    <row r="1" spans="1: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1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2">
      <c r="A2" s="23" t="s">
        <v>1051</v>
      </c>
      <c r="B2" s="23" t="s">
        <v>1052</v>
      </c>
      <c r="C2" s="23" t="s">
        <v>48</v>
      </c>
      <c r="D2" s="23" t="s">
        <v>1053</v>
      </c>
      <c r="E2" s="23" t="s">
        <v>1054</v>
      </c>
      <c r="F2" s="23" t="s">
        <v>1055</v>
      </c>
      <c r="G2" s="24">
        <v>40935</v>
      </c>
      <c r="H2" s="24">
        <v>40914</v>
      </c>
      <c r="I2" s="23" t="s">
        <v>31</v>
      </c>
      <c r="J2" s="23" t="s">
        <v>1056</v>
      </c>
      <c r="K2" s="23" t="s">
        <v>107</v>
      </c>
      <c r="L2" s="25">
        <v>48</v>
      </c>
      <c r="M2" s="23">
        <v>10</v>
      </c>
      <c r="N2" s="25">
        <v>480</v>
      </c>
      <c r="O2" s="23" t="s">
        <v>1057</v>
      </c>
      <c r="P2" s="23" t="s">
        <v>1058</v>
      </c>
      <c r="Q2" s="23" t="s">
        <v>97</v>
      </c>
      <c r="R2" s="23" t="s">
        <v>98</v>
      </c>
      <c r="S2" s="25">
        <v>15.45</v>
      </c>
      <c r="T2" s="26">
        <v>10</v>
      </c>
      <c r="U2" s="25">
        <v>154.5</v>
      </c>
      <c r="V2" s="23" t="s">
        <v>35</v>
      </c>
      <c r="W2" s="29">
        <f>1-U2/N2</f>
        <v>0.67812499999999998</v>
      </c>
      <c r="X2" s="23" t="s">
        <v>99</v>
      </c>
      <c r="Y2" s="23" t="s">
        <v>864</v>
      </c>
    </row>
    <row r="3" spans="1:25" x14ac:dyDescent="0.2">
      <c r="A3" s="23" t="s">
        <v>856</v>
      </c>
      <c r="B3" s="23" t="s">
        <v>857</v>
      </c>
      <c r="C3" s="23" t="s">
        <v>840</v>
      </c>
      <c r="D3" s="23" t="s">
        <v>858</v>
      </c>
      <c r="E3" s="23" t="s">
        <v>859</v>
      </c>
      <c r="F3" s="23" t="s">
        <v>860</v>
      </c>
      <c r="G3" s="24">
        <v>40935</v>
      </c>
      <c r="H3" s="24">
        <v>40910</v>
      </c>
      <c r="I3" s="23" t="s">
        <v>31</v>
      </c>
      <c r="J3" s="23" t="s">
        <v>861</v>
      </c>
      <c r="K3" s="23" t="s">
        <v>176</v>
      </c>
      <c r="L3" s="25">
        <v>41.4</v>
      </c>
      <c r="M3" s="23">
        <v>5</v>
      </c>
      <c r="N3" s="25">
        <v>207</v>
      </c>
      <c r="O3" s="23" t="s">
        <v>862</v>
      </c>
      <c r="P3" s="23" t="s">
        <v>863</v>
      </c>
      <c r="Q3" s="23" t="s">
        <v>97</v>
      </c>
      <c r="R3" s="23" t="s">
        <v>98</v>
      </c>
      <c r="S3" s="25">
        <v>13.34</v>
      </c>
      <c r="T3" s="26">
        <v>5</v>
      </c>
      <c r="U3" s="25">
        <v>66.7</v>
      </c>
      <c r="V3" s="23" t="s">
        <v>35</v>
      </c>
      <c r="W3" s="29">
        <f t="shared" ref="W3:W14" si="0">1-U3/N3</f>
        <v>0.67777777777777781</v>
      </c>
      <c r="X3" s="23" t="s">
        <v>99</v>
      </c>
      <c r="Y3" s="23" t="s">
        <v>864</v>
      </c>
    </row>
    <row r="4" spans="1:25" x14ac:dyDescent="0.2">
      <c r="A4" t="s">
        <v>1351</v>
      </c>
      <c r="B4" t="s">
        <v>1352</v>
      </c>
      <c r="C4" t="s">
        <v>48</v>
      </c>
      <c r="D4" t="s">
        <v>1353</v>
      </c>
      <c r="E4" t="s">
        <v>1354</v>
      </c>
      <c r="F4" t="s">
        <v>1355</v>
      </c>
      <c r="G4" s="1">
        <v>40851</v>
      </c>
      <c r="H4" s="1">
        <v>40820</v>
      </c>
      <c r="I4" t="s">
        <v>31</v>
      </c>
      <c r="J4" t="s">
        <v>1356</v>
      </c>
      <c r="K4" t="s">
        <v>107</v>
      </c>
      <c r="L4">
        <v>50</v>
      </c>
      <c r="M4">
        <v>3</v>
      </c>
      <c r="N4">
        <v>150</v>
      </c>
      <c r="O4" t="s">
        <v>1357</v>
      </c>
      <c r="P4" t="s">
        <v>1358</v>
      </c>
      <c r="Q4" t="s">
        <v>882</v>
      </c>
      <c r="R4" t="s">
        <v>883</v>
      </c>
      <c r="S4">
        <v>18.3</v>
      </c>
      <c r="T4">
        <v>3</v>
      </c>
      <c r="U4">
        <v>54.9</v>
      </c>
      <c r="V4" s="23" t="s">
        <v>35</v>
      </c>
      <c r="W4" s="29">
        <f t="shared" si="0"/>
        <v>0.63400000000000001</v>
      </c>
      <c r="X4" t="s">
        <v>1282</v>
      </c>
      <c r="Y4" t="s">
        <v>864</v>
      </c>
    </row>
    <row r="5" spans="1:25" x14ac:dyDescent="0.2">
      <c r="A5" t="s">
        <v>1051</v>
      </c>
      <c r="B5" t="s">
        <v>1052</v>
      </c>
      <c r="C5" t="s">
        <v>48</v>
      </c>
      <c r="D5" t="s">
        <v>1053</v>
      </c>
      <c r="E5" t="s">
        <v>1359</v>
      </c>
      <c r="F5" t="s">
        <v>1360</v>
      </c>
      <c r="G5" s="1">
        <v>40872</v>
      </c>
      <c r="H5" s="1">
        <v>40850</v>
      </c>
      <c r="I5" t="s">
        <v>31</v>
      </c>
      <c r="J5" t="s">
        <v>1361</v>
      </c>
      <c r="K5" t="s">
        <v>176</v>
      </c>
      <c r="L5">
        <v>42.43</v>
      </c>
      <c r="M5">
        <v>5</v>
      </c>
      <c r="N5">
        <v>212.15</v>
      </c>
      <c r="O5" t="s">
        <v>1362</v>
      </c>
      <c r="P5" t="s">
        <v>1363</v>
      </c>
      <c r="Q5" t="s">
        <v>1364</v>
      </c>
      <c r="R5" t="s">
        <v>1365</v>
      </c>
      <c r="S5">
        <v>10</v>
      </c>
      <c r="T5">
        <v>5</v>
      </c>
      <c r="U5">
        <v>50</v>
      </c>
      <c r="V5" s="23" t="s">
        <v>35</v>
      </c>
      <c r="W5" s="29">
        <f t="shared" si="0"/>
        <v>0.76431769974074948</v>
      </c>
      <c r="X5" t="s">
        <v>1366</v>
      </c>
      <c r="Y5" t="s">
        <v>864</v>
      </c>
    </row>
    <row r="6" spans="1:25" x14ac:dyDescent="0.2">
      <c r="A6" t="s">
        <v>1051</v>
      </c>
      <c r="B6" t="s">
        <v>1052</v>
      </c>
      <c r="C6" t="s">
        <v>48</v>
      </c>
      <c r="D6" t="s">
        <v>1053</v>
      </c>
      <c r="E6" t="s">
        <v>1359</v>
      </c>
      <c r="F6" t="s">
        <v>1360</v>
      </c>
      <c r="G6" s="1">
        <v>40872</v>
      </c>
      <c r="H6" s="1">
        <v>40850</v>
      </c>
      <c r="I6" t="s">
        <v>61</v>
      </c>
      <c r="J6" t="s">
        <v>619</v>
      </c>
      <c r="K6" t="s">
        <v>107</v>
      </c>
      <c r="L6">
        <v>26.29</v>
      </c>
      <c r="M6">
        <v>6</v>
      </c>
      <c r="N6">
        <v>157.74</v>
      </c>
      <c r="O6" t="s">
        <v>1367</v>
      </c>
      <c r="S6">
        <v>6.05</v>
      </c>
      <c r="T6">
        <v>6</v>
      </c>
      <c r="U6">
        <f>T6*S6</f>
        <v>36.299999999999997</v>
      </c>
      <c r="V6" s="23" t="s">
        <v>35</v>
      </c>
      <c r="W6" s="29">
        <f t="shared" si="0"/>
        <v>0.76987447698744771</v>
      </c>
      <c r="X6" t="s">
        <v>1366</v>
      </c>
      <c r="Y6" t="s">
        <v>864</v>
      </c>
    </row>
    <row r="7" spans="1:25" x14ac:dyDescent="0.2">
      <c r="A7" t="s">
        <v>1368</v>
      </c>
      <c r="B7" t="s">
        <v>1369</v>
      </c>
      <c r="C7" t="s">
        <v>127</v>
      </c>
      <c r="D7" t="s">
        <v>1370</v>
      </c>
      <c r="E7" t="s">
        <v>1371</v>
      </c>
      <c r="F7" t="s">
        <v>1372</v>
      </c>
      <c r="G7" s="1">
        <v>40872</v>
      </c>
      <c r="H7" s="1">
        <v>40850</v>
      </c>
      <c r="I7" t="s">
        <v>31</v>
      </c>
      <c r="J7" t="s">
        <v>1044</v>
      </c>
      <c r="K7" t="s">
        <v>107</v>
      </c>
      <c r="L7">
        <v>31</v>
      </c>
      <c r="M7">
        <v>5</v>
      </c>
      <c r="N7">
        <v>155</v>
      </c>
      <c r="O7" t="s">
        <v>1373</v>
      </c>
      <c r="P7" t="s">
        <v>1374</v>
      </c>
      <c r="Q7" t="s">
        <v>1364</v>
      </c>
      <c r="R7" t="s">
        <v>1365</v>
      </c>
      <c r="S7">
        <v>7.5</v>
      </c>
      <c r="T7">
        <v>5</v>
      </c>
      <c r="U7">
        <v>37.5</v>
      </c>
      <c r="V7" s="23" t="s">
        <v>35</v>
      </c>
      <c r="W7" s="29">
        <f t="shared" si="0"/>
        <v>0.75806451612903225</v>
      </c>
      <c r="X7" t="s">
        <v>1366</v>
      </c>
      <c r="Y7" t="s">
        <v>864</v>
      </c>
    </row>
    <row r="8" spans="1:25" x14ac:dyDescent="0.2">
      <c r="A8" s="6" t="s">
        <v>1051</v>
      </c>
      <c r="B8" s="6" t="s">
        <v>1052</v>
      </c>
      <c r="C8" s="6" t="s">
        <v>48</v>
      </c>
      <c r="D8" s="6" t="s">
        <v>1053</v>
      </c>
      <c r="E8" s="6" t="s">
        <v>1645</v>
      </c>
      <c r="F8" s="6" t="s">
        <v>1646</v>
      </c>
      <c r="G8" s="27">
        <v>40886</v>
      </c>
      <c r="H8" s="27">
        <v>40864</v>
      </c>
      <c r="J8" s="6" t="s">
        <v>1647</v>
      </c>
      <c r="K8" s="6" t="s">
        <v>176</v>
      </c>
      <c r="L8" s="6">
        <v>158.5</v>
      </c>
      <c r="M8" s="6">
        <v>5</v>
      </c>
      <c r="N8" s="5">
        <v>792.5</v>
      </c>
      <c r="O8" s="6" t="s">
        <v>1648</v>
      </c>
      <c r="P8" s="6" t="s">
        <v>1649</v>
      </c>
      <c r="Q8" s="6" t="s">
        <v>698</v>
      </c>
      <c r="R8" s="6" t="s">
        <v>699</v>
      </c>
      <c r="S8" s="6">
        <v>49.32</v>
      </c>
      <c r="T8" s="6">
        <v>5</v>
      </c>
      <c r="U8" s="5">
        <v>246.6</v>
      </c>
      <c r="V8" s="6" t="s">
        <v>35</v>
      </c>
      <c r="W8" s="29">
        <f t="shared" si="0"/>
        <v>0.68883280757097798</v>
      </c>
      <c r="X8" s="6" t="s">
        <v>1614</v>
      </c>
      <c r="Y8" s="6" t="s">
        <v>864</v>
      </c>
    </row>
    <row r="9" spans="1:25" x14ac:dyDescent="0.2">
      <c r="A9" s="6" t="s">
        <v>1051</v>
      </c>
      <c r="B9" s="6" t="s">
        <v>1052</v>
      </c>
      <c r="C9" s="6" t="s">
        <v>48</v>
      </c>
      <c r="D9" s="6" t="s">
        <v>1053</v>
      </c>
      <c r="E9" s="6" t="s">
        <v>1645</v>
      </c>
      <c r="F9" s="6" t="s">
        <v>1646</v>
      </c>
      <c r="G9" s="27">
        <v>40886</v>
      </c>
      <c r="H9" s="27">
        <v>40864</v>
      </c>
      <c r="J9" s="6" t="s">
        <v>1650</v>
      </c>
      <c r="K9" s="6" t="s">
        <v>176</v>
      </c>
      <c r="L9" s="6">
        <v>131.71</v>
      </c>
      <c r="M9" s="6">
        <v>1</v>
      </c>
      <c r="N9" s="5">
        <v>131.71</v>
      </c>
      <c r="O9" s="6" t="s">
        <v>1648</v>
      </c>
      <c r="P9" s="6" t="s">
        <v>1649</v>
      </c>
      <c r="Q9" s="6" t="s">
        <v>57</v>
      </c>
      <c r="R9" s="6" t="s">
        <v>58</v>
      </c>
      <c r="S9" s="6">
        <v>40.98</v>
      </c>
      <c r="T9" s="6">
        <v>1</v>
      </c>
      <c r="U9" s="5">
        <v>40.98</v>
      </c>
      <c r="V9" s="6" t="s">
        <v>35</v>
      </c>
      <c r="W9" s="29">
        <f t="shared" si="0"/>
        <v>0.68886189355402028</v>
      </c>
      <c r="X9" s="6" t="s">
        <v>1614</v>
      </c>
      <c r="Y9" s="6" t="s">
        <v>864</v>
      </c>
    </row>
    <row r="10" spans="1:25" x14ac:dyDescent="0.2">
      <c r="A10" s="6" t="s">
        <v>1051</v>
      </c>
      <c r="B10" s="6" t="s">
        <v>1052</v>
      </c>
      <c r="C10" s="6" t="s">
        <v>48</v>
      </c>
      <c r="D10" s="6" t="s">
        <v>1053</v>
      </c>
      <c r="E10" s="6" t="s">
        <v>1645</v>
      </c>
      <c r="F10" s="6" t="s">
        <v>1646</v>
      </c>
      <c r="G10" s="27">
        <v>40886</v>
      </c>
      <c r="H10" s="27">
        <v>40864</v>
      </c>
      <c r="J10" s="6" t="s">
        <v>1651</v>
      </c>
      <c r="K10" s="6" t="s">
        <v>176</v>
      </c>
      <c r="L10" s="6">
        <v>119</v>
      </c>
      <c r="M10" s="6">
        <v>2</v>
      </c>
      <c r="N10" s="5">
        <v>238</v>
      </c>
      <c r="O10" s="6" t="s">
        <v>1648</v>
      </c>
      <c r="P10" s="6" t="s">
        <v>1649</v>
      </c>
      <c r="Q10" s="6" t="s">
        <v>698</v>
      </c>
      <c r="R10" s="6" t="s">
        <v>699</v>
      </c>
      <c r="S10" s="6">
        <v>37.03</v>
      </c>
      <c r="T10" s="6">
        <v>2</v>
      </c>
      <c r="U10" s="5">
        <v>74.06</v>
      </c>
      <c r="V10" s="6" t="s">
        <v>35</v>
      </c>
      <c r="W10" s="29">
        <f t="shared" si="0"/>
        <v>0.68882352941176472</v>
      </c>
      <c r="X10" s="6" t="s">
        <v>1614</v>
      </c>
      <c r="Y10" s="6" t="s">
        <v>864</v>
      </c>
    </row>
    <row r="11" spans="1:25" x14ac:dyDescent="0.2">
      <c r="A11" s="6" t="s">
        <v>1051</v>
      </c>
      <c r="B11" s="6" t="s">
        <v>1052</v>
      </c>
      <c r="C11" s="6" t="s">
        <v>48</v>
      </c>
      <c r="D11" s="6" t="s">
        <v>1053</v>
      </c>
      <c r="E11" s="6" t="s">
        <v>1645</v>
      </c>
      <c r="F11" s="6" t="s">
        <v>1646</v>
      </c>
      <c r="G11" s="27">
        <v>40886</v>
      </c>
      <c r="H11" s="27">
        <v>40864</v>
      </c>
      <c r="J11" s="6" t="s">
        <v>319</v>
      </c>
      <c r="K11" s="6" t="s">
        <v>176</v>
      </c>
      <c r="L11" s="6">
        <v>133.88999999999999</v>
      </c>
      <c r="M11" s="6">
        <v>5</v>
      </c>
      <c r="N11" s="5">
        <v>669.45</v>
      </c>
      <c r="O11" s="6" t="s">
        <v>1648</v>
      </c>
      <c r="P11" s="6" t="s">
        <v>1649</v>
      </c>
      <c r="Q11" s="6" t="s">
        <v>698</v>
      </c>
      <c r="R11" s="6" t="s">
        <v>699</v>
      </c>
      <c r="S11" s="6">
        <v>41.66</v>
      </c>
      <c r="T11" s="6">
        <v>5</v>
      </c>
      <c r="U11" s="5">
        <v>208.29999999999998</v>
      </c>
      <c r="V11" s="6" t="s">
        <v>35</v>
      </c>
      <c r="W11" s="29">
        <f t="shared" si="0"/>
        <v>0.68884905519456274</v>
      </c>
      <c r="X11" s="6" t="s">
        <v>1614</v>
      </c>
      <c r="Y11" s="6" t="s">
        <v>864</v>
      </c>
    </row>
    <row r="12" spans="1:25" x14ac:dyDescent="0.2">
      <c r="A12" t="s">
        <v>158</v>
      </c>
      <c r="B12" t="s">
        <v>159</v>
      </c>
      <c r="C12" t="s">
        <v>160</v>
      </c>
      <c r="D12" t="s">
        <v>161</v>
      </c>
      <c r="E12" t="s">
        <v>1652</v>
      </c>
      <c r="F12" t="s">
        <v>1653</v>
      </c>
      <c r="G12" s="1">
        <v>40900</v>
      </c>
      <c r="H12" s="1">
        <v>40878</v>
      </c>
      <c r="J12" t="s">
        <v>1654</v>
      </c>
      <c r="K12" t="s">
        <v>1138</v>
      </c>
      <c r="L12">
        <v>210</v>
      </c>
      <c r="M12">
        <v>2</v>
      </c>
      <c r="N12" s="12">
        <v>420</v>
      </c>
      <c r="O12" t="s">
        <v>1655</v>
      </c>
      <c r="P12" t="s">
        <v>1656</v>
      </c>
      <c r="Q12" t="s">
        <v>1657</v>
      </c>
      <c r="R12" t="s">
        <v>1658</v>
      </c>
      <c r="S12">
        <v>90.53</v>
      </c>
      <c r="T12">
        <v>2</v>
      </c>
      <c r="U12" s="12">
        <f t="shared" ref="U12" si="1">T12*S12</f>
        <v>181.06</v>
      </c>
      <c r="V12" t="s">
        <v>224</v>
      </c>
      <c r="W12" s="29">
        <f t="shared" si="0"/>
        <v>0.56890476190476191</v>
      </c>
      <c r="X12" t="s">
        <v>1490</v>
      </c>
      <c r="Y12" s="6" t="s">
        <v>864</v>
      </c>
    </row>
    <row r="13" spans="1:25" x14ac:dyDescent="0.2">
      <c r="W13" s="29"/>
    </row>
    <row r="14" spans="1:25" x14ac:dyDescent="0.2">
      <c r="N14" s="4">
        <f>SUM(N2:N13)</f>
        <v>3613.55</v>
      </c>
      <c r="P14" s="4">
        <f>U14</f>
        <v>1150.8999999999999</v>
      </c>
      <c r="Q14" t="s">
        <v>1671</v>
      </c>
      <c r="U14" s="4">
        <f>SUM(U2:U13)</f>
        <v>1150.8999999999999</v>
      </c>
      <c r="W14" s="29">
        <f t="shared" si="0"/>
        <v>0.68150433783952069</v>
      </c>
    </row>
    <row r="15" spans="1:25" x14ac:dyDescent="0.2">
      <c r="N15" s="38">
        <v>-0.4</v>
      </c>
      <c r="P15" s="38">
        <v>0.5</v>
      </c>
      <c r="Q15" t="s">
        <v>1672</v>
      </c>
      <c r="R15" s="4">
        <f>P16-P14</f>
        <v>1150.8999999999999</v>
      </c>
    </row>
    <row r="16" spans="1:25" x14ac:dyDescent="0.2">
      <c r="N16">
        <f>N14*(1+N15)</f>
        <v>2168.13</v>
      </c>
      <c r="O16" s="4">
        <f>N14-N16</f>
        <v>1445.42</v>
      </c>
      <c r="P16">
        <f>P14/(1-P15)</f>
        <v>2301.7999999999997</v>
      </c>
      <c r="Q16" t="s">
        <v>1673</v>
      </c>
      <c r="U16" s="4">
        <f>N14-U14</f>
        <v>2462.6500000000005</v>
      </c>
    </row>
    <row r="17" spans="14:21" x14ac:dyDescent="0.2">
      <c r="P17" s="38">
        <v>0.4</v>
      </c>
      <c r="Q17" t="s">
        <v>1674</v>
      </c>
      <c r="R17">
        <f>P18-P16</f>
        <v>1534.5333333333333</v>
      </c>
      <c r="U17">
        <f>U16/4</f>
        <v>615.66250000000014</v>
      </c>
    </row>
    <row r="18" spans="14:21" x14ac:dyDescent="0.2">
      <c r="P18">
        <f>P16/(1-P17)</f>
        <v>3836.333333333333</v>
      </c>
      <c r="Q18" t="s">
        <v>1659</v>
      </c>
    </row>
    <row r="22" spans="14:21" x14ac:dyDescent="0.2">
      <c r="N22" s="39">
        <v>100</v>
      </c>
      <c r="O22" s="38">
        <v>0.68</v>
      </c>
      <c r="P22" s="39">
        <f>N22*(1-O22)</f>
        <v>31.999999999999996</v>
      </c>
      <c r="Q22" s="38">
        <f>1-P22/R22</f>
        <v>0.46666666666666667</v>
      </c>
      <c r="R22" s="39">
        <f>T22*0.6</f>
        <v>60</v>
      </c>
      <c r="S22" s="38">
        <v>0.4</v>
      </c>
      <c r="T22" s="39">
        <v>100</v>
      </c>
    </row>
    <row r="23" spans="14:21" x14ac:dyDescent="0.2">
      <c r="O23" s="39">
        <f>N22-P22</f>
        <v>68</v>
      </c>
      <c r="P23" s="39"/>
      <c r="Q23" s="39">
        <f>R22-P22</f>
        <v>28.000000000000004</v>
      </c>
      <c r="R23" s="39"/>
      <c r="S23" s="39">
        <f>T22-R22</f>
        <v>40</v>
      </c>
      <c r="T23" t="s">
        <v>1675</v>
      </c>
    </row>
    <row r="24" spans="14:21" x14ac:dyDescent="0.2">
      <c r="Q24" s="39">
        <f>O23-S24</f>
        <v>51</v>
      </c>
      <c r="S24" s="39">
        <f>O23/4</f>
        <v>17</v>
      </c>
      <c r="T24" t="s">
        <v>1676</v>
      </c>
    </row>
  </sheetData>
  <conditionalFormatting sqref="U4:U7">
    <cfRule type="cellIs" dxfId="2" priority="3" operator="equal">
      <formula>0</formula>
    </cfRule>
  </conditionalFormatting>
  <conditionalFormatting sqref="S8:U12">
    <cfRule type="cellIs" dxfId="1" priority="1" stopIfTrue="1" operator="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TblSalesOrderInfo</vt:lpstr>
      <vt:lpstr>IAP</vt:lpstr>
      <vt:lpstr>ICC</vt:lpstr>
      <vt:lpstr>Others</vt:lpstr>
      <vt:lpstr>IAP!TblSalesOrderInfo</vt:lpstr>
      <vt:lpstr>ICC!TblSalesOrderInfo</vt:lpstr>
      <vt:lpstr>TblSalesOrderInfo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dcterms:created xsi:type="dcterms:W3CDTF">2012-02-03T15:11:44Z</dcterms:created>
  <dcterms:modified xsi:type="dcterms:W3CDTF">2012-03-21T06:03:55Z</dcterms:modified>
</cp:coreProperties>
</file>