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 activeTab="1"/>
  </bookViews>
  <sheets>
    <sheet name="QUOTE" sheetId="1" r:id="rId1"/>
    <sheet name="Price" sheetId="2" r:id="rId2"/>
  </sheets>
  <definedNames>
    <definedName name="OLE_LINK3" localSheetId="0">QUOTE!#REF!</definedName>
    <definedName name="_xlnm.Print_Area" localSheetId="0">QUOTE!$A$1:$K$92</definedName>
  </definedNames>
  <calcPr calcId="145621"/>
</workbook>
</file>

<file path=xl/calcChain.xml><?xml version="1.0" encoding="utf-8"?>
<calcChain xmlns="http://schemas.openxmlformats.org/spreadsheetml/2006/main">
  <c r="G52" i="1" l="1"/>
  <c r="G51" i="1"/>
  <c r="I51" i="1" s="1"/>
  <c r="G50" i="1"/>
  <c r="G49" i="1"/>
  <c r="I49" i="1" s="1"/>
  <c r="G48" i="1"/>
  <c r="G41" i="1"/>
  <c r="I41" i="1" s="1"/>
  <c r="G40" i="1"/>
  <c r="I40" i="1" s="1"/>
  <c r="G39" i="1"/>
  <c r="G38" i="1"/>
  <c r="I38" i="1" s="1"/>
  <c r="G37" i="1"/>
  <c r="I37" i="1" s="1"/>
  <c r="G27" i="1"/>
  <c r="G28" i="1"/>
  <c r="G29" i="1"/>
  <c r="I29" i="1" s="1"/>
  <c r="G30" i="1"/>
  <c r="G26" i="1"/>
  <c r="I26" i="1" s="1"/>
  <c r="I52" i="1"/>
  <c r="I50" i="1"/>
  <c r="I48" i="1"/>
  <c r="I39" i="1"/>
  <c r="I30" i="1"/>
  <c r="I28" i="1"/>
  <c r="I27" i="1"/>
  <c r="N31" i="2"/>
  <c r="P31" i="2" s="1"/>
  <c r="D31" i="2" s="1"/>
  <c r="F31" i="2" s="1"/>
  <c r="L31" i="2"/>
  <c r="P30" i="2"/>
  <c r="N30" i="2"/>
  <c r="L30" i="2"/>
  <c r="D30" i="2"/>
  <c r="F30" i="2" s="1"/>
  <c r="L29" i="2"/>
  <c r="N29" i="2" s="1"/>
  <c r="P29" i="2" s="1"/>
  <c r="D29" i="2" s="1"/>
  <c r="F29" i="2" s="1"/>
  <c r="L28" i="2"/>
  <c r="N28" i="2" s="1"/>
  <c r="P28" i="2" s="1"/>
  <c r="D28" i="2" s="1"/>
  <c r="F28" i="2" s="1"/>
  <c r="N27" i="2"/>
  <c r="P27" i="2" s="1"/>
  <c r="D27" i="2" s="1"/>
  <c r="F27" i="2" s="1"/>
  <c r="L27" i="2"/>
  <c r="P20" i="2"/>
  <c r="N20" i="2"/>
  <c r="L20" i="2"/>
  <c r="D20" i="2"/>
  <c r="F20" i="2" s="1"/>
  <c r="P19" i="2"/>
  <c r="N19" i="2"/>
  <c r="L19" i="2"/>
  <c r="F19" i="2"/>
  <c r="D19" i="2"/>
  <c r="L18" i="2"/>
  <c r="N18" i="2" s="1"/>
  <c r="P18" i="2" s="1"/>
  <c r="D18" i="2" s="1"/>
  <c r="F18" i="2" s="1"/>
  <c r="N17" i="2"/>
  <c r="P17" i="2" s="1"/>
  <c r="D17" i="2" s="1"/>
  <c r="F17" i="2" s="1"/>
  <c r="L17" i="2"/>
  <c r="P16" i="2"/>
  <c r="N16" i="2"/>
  <c r="L16" i="2"/>
  <c r="D16" i="2"/>
  <c r="F16" i="2" s="1"/>
  <c r="P9" i="2"/>
  <c r="N9" i="2"/>
  <c r="L9" i="2"/>
  <c r="F9" i="2"/>
  <c r="D9" i="2"/>
  <c r="L8" i="2"/>
  <c r="N8" i="2" s="1"/>
  <c r="P8" i="2" s="1"/>
  <c r="D8" i="2" s="1"/>
  <c r="F8" i="2" s="1"/>
  <c r="L7" i="2"/>
  <c r="N7" i="2" s="1"/>
  <c r="P7" i="2" s="1"/>
  <c r="D7" i="2" s="1"/>
  <c r="F7" i="2" s="1"/>
  <c r="N6" i="2"/>
  <c r="P6" i="2" s="1"/>
  <c r="D6" i="2" s="1"/>
  <c r="F6" i="2" s="1"/>
  <c r="L6" i="2"/>
  <c r="L5" i="2"/>
  <c r="N5" i="2" s="1"/>
  <c r="P5" i="2" s="1"/>
  <c r="D5" i="2" s="1"/>
  <c r="F5" i="2" s="1"/>
  <c r="J60" i="1" l="1"/>
  <c r="J64" i="1" s="1"/>
  <c r="J66" i="1" s="1"/>
</calcChain>
</file>

<file path=xl/sharedStrings.xml><?xml version="1.0" encoding="utf-8"?>
<sst xmlns="http://schemas.openxmlformats.org/spreadsheetml/2006/main" count="271" uniqueCount="117">
  <si>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</si>
  <si>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</si>
  <si>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</si>
  <si>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</si>
  <si>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</si>
  <si>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</si>
  <si>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</si>
  <si>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</si>
  <si>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</si>
  <si>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</si>
  <si>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</si>
  <si>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</si>
  <si>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</si>
  <si>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</si>
  <si>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</si>
  <si>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</si>
  <si>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</si>
  <si>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</si>
  <si>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</si>
  <si>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</si>
  <si>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</si>
  <si>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</si>
  <si>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</si>
  <si>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</si>
  <si>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</si>
  <si>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</si>
  <si>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</si>
  <si>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</si>
  <si>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</si>
  <si>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</si>
  <si>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</si>
  <si>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</si>
  <si>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</si>
  <si>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</si>
  <si>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</si>
  <si>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</si>
  <si>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</si>
  <si>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</si>
  <si>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</si>
  <si>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</si>
  <si>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</si>
  <si>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</si>
  <si>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</si>
  <si>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</si>
  <si>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</si>
  <si>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</si>
  <si>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</si>
  <si>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</si>
  <si>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</si>
  <si>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</si>
  <si>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</si>
  <si>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</si>
  <si>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</si>
  <si>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</si>
  <si>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</si>
  <si>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</si>
  <si>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</si>
  <si>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</si>
  <si>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</si>
  <si>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</si>
  <si>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</si>
  <si>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</si>
  <si>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</si>
  <si>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</si>
  <si>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</si>
  <si>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</si>
  <si>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</si>
  <si>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</si>
  <si>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</si>
  <si>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</si>
  <si>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Aneta Linscheid</t>
  </si>
  <si>
    <t>Q2013RH068</t>
  </si>
  <si>
    <t>Air Liquide - Alkat Sp. z o.o.</t>
  </si>
  <si>
    <t>M: +48 882 075 272</t>
  </si>
  <si>
    <t>T: +48 (32) 79 08 790</t>
  </si>
  <si>
    <t>F: +48 (32) 79 08 131</t>
  </si>
  <si>
    <t>Aneta.LINSCHEID@airliquide.com</t>
  </si>
  <si>
    <t>Old Production No : R-9GA61-41-100</t>
    <phoneticPr fontId="2"/>
  </si>
  <si>
    <t>Model : HCB6Bx5B ANSI300RF Plain Bonnet HA3D</t>
    <phoneticPr fontId="2"/>
  </si>
  <si>
    <t>Tag No : 1-PDV7408</t>
    <phoneticPr fontId="2"/>
  </si>
  <si>
    <t>Description</t>
    <phoneticPr fontId="2"/>
  </si>
  <si>
    <t>Material</t>
    <phoneticPr fontId="2"/>
  </si>
  <si>
    <t>Part No</t>
    <phoneticPr fontId="2"/>
  </si>
  <si>
    <t>Unit Price</t>
  </si>
  <si>
    <t>Q'ty</t>
    <phoneticPr fontId="2"/>
  </si>
  <si>
    <t>Total Price</t>
  </si>
  <si>
    <t>L/P(JPY)</t>
    <phoneticPr fontId="2"/>
  </si>
  <si>
    <t>Total Price(JPY)</t>
    <phoneticPr fontId="2"/>
  </si>
  <si>
    <t>margin</t>
  </si>
  <si>
    <t>Teflon Seat (upper)</t>
    <phoneticPr fontId="2"/>
  </si>
  <si>
    <t>PTFE(15%glass)</t>
    <phoneticPr fontId="2"/>
  </si>
  <si>
    <t>82680013-20100</t>
    <phoneticPr fontId="2"/>
  </si>
  <si>
    <t>Teflon Seat (lower)</t>
    <phoneticPr fontId="2"/>
  </si>
  <si>
    <t>82680013-20200</t>
    <phoneticPr fontId="2"/>
  </si>
  <si>
    <t>Gasket</t>
    <phoneticPr fontId="2"/>
  </si>
  <si>
    <t>V543(TEF)</t>
    <phoneticPr fontId="2"/>
  </si>
  <si>
    <t>82535502-60100</t>
    <phoneticPr fontId="2"/>
  </si>
  <si>
    <t>V7590</t>
    <phoneticPr fontId="2"/>
  </si>
  <si>
    <t>82535505-60200</t>
    <phoneticPr fontId="2"/>
  </si>
  <si>
    <t>Gland Packing</t>
    <phoneticPr fontId="2"/>
  </si>
  <si>
    <t>V-Teflon</t>
    <phoneticPr fontId="2"/>
  </si>
  <si>
    <t>82509583-19200</t>
    <phoneticPr fontId="2"/>
  </si>
  <si>
    <t>Old Production No : R-9GB20-41-100</t>
    <phoneticPr fontId="2"/>
  </si>
  <si>
    <t>Model : HCB6Bx6B ANSI300RF Plain Bonnet HA4D</t>
    <phoneticPr fontId="2"/>
  </si>
  <si>
    <t>Tag No : 2-PDV7408</t>
    <phoneticPr fontId="2"/>
  </si>
  <si>
    <t>82509584-19200</t>
    <phoneticPr fontId="2"/>
  </si>
  <si>
    <t>Old Production No : R-9GA59-41-010</t>
    <phoneticPr fontId="2"/>
  </si>
  <si>
    <t>Model : HTS3Bx2B ANSI600RF Body Extension HA4D</t>
    <phoneticPr fontId="2"/>
  </si>
  <si>
    <t>Tag No : 1-PDV7508</t>
    <phoneticPr fontId="2"/>
  </si>
  <si>
    <t>82535502-40100</t>
    <phoneticPr fontId="2"/>
  </si>
  <si>
    <t>O-Ring</t>
    <phoneticPr fontId="2"/>
  </si>
  <si>
    <t>P20</t>
    <phoneticPr fontId="2"/>
  </si>
  <si>
    <t>82592221-99700</t>
    <phoneticPr fontId="2"/>
  </si>
  <si>
    <t>P30</t>
    <phoneticPr fontId="2"/>
  </si>
  <si>
    <t>82592223-39700</t>
    <phoneticPr fontId="2"/>
  </si>
  <si>
    <t>Email Sugimoto 25/02/13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</si>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</sst>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4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1"/>
      <name val="ＭＳ Ｐゴシック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1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41" fontId="0" fillId="0" borderId="0" xfId="6" applyFont="1"/>
    <xf numFmtId="41" fontId="0" fillId="0" borderId="0" xfId="6" applyFont="1" applyAlignment="1">
      <alignment horizontal="center"/>
    </xf>
    <xf numFmtId="0" fontId="0" fillId="0" borderId="0" xfId="0" applyAlignment="1">
      <alignment horizontal="center"/>
    </xf>
    <xf numFmtId="0" fontId="19" fillId="0" borderId="6" xfId="0" applyFont="1" applyBorder="1"/>
    <xf numFmtId="0" fontId="19" fillId="0" borderId="6" xfId="0" applyFont="1" applyFill="1" applyBorder="1"/>
    <xf numFmtId="41" fontId="19" fillId="0" borderId="6" xfId="6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74" fontId="0" fillId="0" borderId="8" xfId="6" applyNumberFormat="1" applyFont="1" applyBorder="1"/>
    <xf numFmtId="0" fontId="0" fillId="0" borderId="8" xfId="0" applyBorder="1" applyAlignment="1">
      <alignment horizontal="center"/>
    </xf>
    <xf numFmtId="174" fontId="0" fillId="0" borderId="7" xfId="6" applyNumberFormat="1" applyFont="1" applyBorder="1"/>
    <xf numFmtId="41" fontId="0" fillId="0" borderId="8" xfId="6" applyFont="1" applyBorder="1" applyAlignment="1">
      <alignment horizontal="center"/>
    </xf>
    <xf numFmtId="41" fontId="0" fillId="0" borderId="7" xfId="6" applyFont="1" applyBorder="1" applyAlignment="1">
      <alignment horizontal="center"/>
    </xf>
    <xf numFmtId="9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41" fontId="0" fillId="0" borderId="7" xfId="6" applyFont="1" applyFill="1" applyBorder="1" applyAlignment="1">
      <alignment horizontal="center"/>
    </xf>
    <xf numFmtId="0" fontId="0" fillId="0" borderId="0" xfId="0" applyFill="1" applyBorder="1"/>
    <xf numFmtId="41" fontId="0" fillId="0" borderId="0" xfId="6" applyFont="1" applyFill="1" applyBorder="1"/>
    <xf numFmtId="41" fontId="0" fillId="0" borderId="0" xfId="6" applyFont="1" applyFill="1" applyBorder="1" applyAlignment="1">
      <alignment horizontal="center"/>
    </xf>
    <xf numFmtId="41" fontId="0" fillId="0" borderId="7" xfId="6" applyFont="1" applyBorder="1"/>
    <xf numFmtId="174" fontId="0" fillId="0" borderId="7" xfId="0" applyNumberFormat="1" applyBorder="1"/>
    <xf numFmtId="174" fontId="0" fillId="0" borderId="0" xfId="0" applyNumberFormat="1"/>
    <xf numFmtId="0" fontId="6" fillId="0" borderId="0" xfId="0" applyFont="1"/>
    <xf numFmtId="41" fontId="6" fillId="0" borderId="0" xfId="6" applyFont="1"/>
    <xf numFmtId="41" fontId="6" fillId="0" borderId="0" xfId="6" applyFont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41" fontId="9" fillId="0" borderId="6" xfId="6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8" xfId="0" applyFont="1" applyBorder="1"/>
    <xf numFmtId="174" fontId="6" fillId="0" borderId="8" xfId="6" applyNumberFormat="1" applyFont="1" applyBorder="1"/>
    <xf numFmtId="38" fontId="6" fillId="0" borderId="8" xfId="3" applyNumberFormat="1" applyFont="1" applyBorder="1" applyAlignment="1">
      <alignment horizontal="center"/>
    </xf>
    <xf numFmtId="174" fontId="6" fillId="0" borderId="7" xfId="6" applyNumberFormat="1" applyFont="1" applyBorder="1"/>
    <xf numFmtId="0" fontId="6" fillId="0" borderId="7" xfId="0" applyFont="1" applyBorder="1"/>
    <xf numFmtId="38" fontId="6" fillId="0" borderId="7" xfId="3" applyNumberFormat="1" applyFont="1" applyBorder="1" applyAlignment="1">
      <alignment horizontal="center"/>
    </xf>
    <xf numFmtId="0" fontId="6" fillId="0" borderId="7" xfId="0" applyFont="1" applyFill="1" applyBorder="1"/>
    <xf numFmtId="38" fontId="6" fillId="0" borderId="7" xfId="3" applyNumberFormat="1" applyFont="1" applyFill="1" applyBorder="1" applyAlignment="1">
      <alignment horizontal="center"/>
    </xf>
    <xf numFmtId="0" fontId="6" fillId="0" borderId="0" xfId="0" applyFont="1" applyFill="1" applyBorder="1"/>
    <xf numFmtId="41" fontId="6" fillId="0" borderId="0" xfId="6" applyFont="1" applyFill="1" applyBorder="1"/>
    <xf numFmtId="38" fontId="6" fillId="0" borderId="0" xfId="3" applyNumberFormat="1" applyFont="1" applyAlignment="1">
      <alignment horizontal="center"/>
    </xf>
    <xf numFmtId="38" fontId="9" fillId="0" borderId="6" xfId="3" applyNumberFormat="1" applyFont="1" applyBorder="1" applyAlignment="1">
      <alignment horizontal="center"/>
    </xf>
    <xf numFmtId="41" fontId="6" fillId="0" borderId="7" xfId="6" applyFont="1" applyBorder="1"/>
    <xf numFmtId="174" fontId="6" fillId="0" borderId="7" xfId="0" applyNumberFormat="1" applyFont="1" applyBorder="1"/>
  </cellXfs>
  <cellStyles count="7">
    <cellStyle name="Airlitec" xfId="5"/>
    <cellStyle name="Euro" xfId="1"/>
    <cellStyle name="Lien hypertexte" xfId="2" builtinId="8"/>
    <cellStyle name="Milliers" xfId="3" builtinId="3"/>
    <cellStyle name="Milliers [0]" xfId="6" builtinId="6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9"/>
  <sheetViews>
    <sheetView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0.875" style="1" customWidth="1"/>
    <col min="6" max="6" width="19.75" style="1" customWidth="1"/>
    <col min="7" max="7" width="16.625" style="1" customWidth="1"/>
    <col min="8" max="8" width="11.375" style="1" customWidth="1"/>
    <col min="9" max="9" width="13.5" style="1" bestFit="1" customWidth="1"/>
    <col min="10" max="10" width="10.5" style="1" customWidth="1"/>
    <col min="11" max="11" width="12.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41330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70</v>
      </c>
      <c r="E11" s="115"/>
      <c r="F11" s="84"/>
      <c r="G11" s="17"/>
      <c r="H11" s="20" t="s">
        <v>17</v>
      </c>
      <c r="I11" s="20"/>
      <c r="J11" s="34" t="s">
        <v>71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73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74</v>
      </c>
      <c r="E13" s="115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42" t="s">
        <v>77</v>
      </c>
      <c r="E22" s="142"/>
      <c r="F22" s="143"/>
      <c r="G22" s="142"/>
      <c r="H22" s="144"/>
      <c r="I22" s="142"/>
      <c r="J22" s="50"/>
      <c r="K22" s="79"/>
      <c r="L22" s="107"/>
      <c r="N22" s="111"/>
      <c r="O22" s="112"/>
    </row>
    <row r="23" spans="1:16" s="95" customFormat="1" ht="15.75" customHeight="1">
      <c r="B23" s="102"/>
      <c r="C23" s="99"/>
      <c r="D23" s="142" t="s">
        <v>78</v>
      </c>
      <c r="E23" s="142"/>
      <c r="F23" s="143"/>
      <c r="G23" s="142"/>
      <c r="H23" s="144"/>
      <c r="I23" s="142"/>
      <c r="J23" s="50"/>
      <c r="K23" s="79"/>
      <c r="L23" s="108"/>
      <c r="M23" s="98"/>
      <c r="N23" s="96"/>
      <c r="O23" s="97"/>
    </row>
    <row r="24" spans="1:16" s="95" customFormat="1" ht="15.75" customHeight="1">
      <c r="D24" s="142" t="s">
        <v>79</v>
      </c>
      <c r="E24" s="142"/>
      <c r="F24" s="143"/>
      <c r="G24" s="142"/>
      <c r="H24" s="144"/>
      <c r="I24" s="142"/>
      <c r="J24" s="50"/>
      <c r="K24" s="79"/>
      <c r="L24" s="108"/>
      <c r="M24" s="17"/>
      <c r="N24" s="111"/>
      <c r="O24" s="112"/>
      <c r="P24" s="17"/>
    </row>
    <row r="25" spans="1:16" s="95" customFormat="1" ht="15.75" customHeight="1" thickBot="1">
      <c r="D25" s="145" t="s">
        <v>80</v>
      </c>
      <c r="E25" s="145" t="s">
        <v>81</v>
      </c>
      <c r="F25" s="146" t="s">
        <v>82</v>
      </c>
      <c r="G25" s="147" t="s">
        <v>83</v>
      </c>
      <c r="H25" s="148" t="s">
        <v>84</v>
      </c>
      <c r="I25" s="147" t="s">
        <v>85</v>
      </c>
      <c r="J25" s="50"/>
      <c r="K25" s="79"/>
      <c r="L25" s="108"/>
      <c r="M25" s="98"/>
      <c r="N25" s="96"/>
      <c r="O25" s="97"/>
    </row>
    <row r="26" spans="1:16" s="95" customFormat="1" ht="15.75" customHeight="1">
      <c r="D26" s="149" t="s">
        <v>89</v>
      </c>
      <c r="E26" s="149" t="s">
        <v>90</v>
      </c>
      <c r="F26" s="149" t="s">
        <v>91</v>
      </c>
      <c r="G26" s="150">
        <f>Price!D5</f>
        <v>128</v>
      </c>
      <c r="H26" s="151">
        <v>1</v>
      </c>
      <c r="I26" s="152">
        <f>G26*H26</f>
        <v>128</v>
      </c>
      <c r="J26" s="50"/>
      <c r="K26" s="79" t="s">
        <v>116</v>
      </c>
      <c r="L26" s="108"/>
      <c r="M26" s="98"/>
      <c r="N26" s="96"/>
      <c r="O26" s="97"/>
    </row>
    <row r="27" spans="1:16" s="95" customFormat="1" ht="15.75" customHeight="1">
      <c r="D27" s="149" t="s">
        <v>92</v>
      </c>
      <c r="E27" s="149" t="s">
        <v>90</v>
      </c>
      <c r="F27" s="149" t="s">
        <v>93</v>
      </c>
      <c r="G27" s="150">
        <f>Price!D6</f>
        <v>128</v>
      </c>
      <c r="H27" s="151">
        <v>1</v>
      </c>
      <c r="I27" s="152">
        <f>G27*H27</f>
        <v>128</v>
      </c>
      <c r="J27" s="50"/>
      <c r="K27" s="79" t="s">
        <v>116</v>
      </c>
      <c r="L27" s="108"/>
      <c r="M27" s="98"/>
      <c r="N27" s="96"/>
      <c r="O27" s="97"/>
    </row>
    <row r="28" spans="1:16" s="95" customFormat="1" ht="15.75" customHeight="1">
      <c r="D28" s="153" t="s">
        <v>94</v>
      </c>
      <c r="E28" s="153" t="s">
        <v>95</v>
      </c>
      <c r="F28" s="153" t="s">
        <v>96</v>
      </c>
      <c r="G28" s="150">
        <f>Price!D7</f>
        <v>749</v>
      </c>
      <c r="H28" s="154">
        <v>2</v>
      </c>
      <c r="I28" s="152">
        <f>G28*H28</f>
        <v>1498</v>
      </c>
      <c r="J28" s="50"/>
      <c r="K28" s="79" t="s">
        <v>116</v>
      </c>
      <c r="L28" s="108"/>
      <c r="M28" s="98"/>
      <c r="N28" s="96"/>
      <c r="O28" s="97"/>
    </row>
    <row r="29" spans="1:16" s="95" customFormat="1" ht="15.75" customHeight="1">
      <c r="D29" s="153" t="s">
        <v>94</v>
      </c>
      <c r="E29" s="153" t="s">
        <v>97</v>
      </c>
      <c r="F29" s="153" t="s">
        <v>98</v>
      </c>
      <c r="G29" s="150">
        <f>Price!D8</f>
        <v>152</v>
      </c>
      <c r="H29" s="154">
        <v>1</v>
      </c>
      <c r="I29" s="152">
        <f>G29*H29</f>
        <v>152</v>
      </c>
      <c r="J29" s="50"/>
      <c r="K29" s="79" t="s">
        <v>116</v>
      </c>
      <c r="L29" s="108"/>
      <c r="M29" s="98"/>
      <c r="N29" s="96"/>
      <c r="O29" s="97"/>
    </row>
    <row r="30" spans="1:16" s="95" customFormat="1" ht="15.75" customHeight="1">
      <c r="D30" s="155" t="s">
        <v>99</v>
      </c>
      <c r="E30" s="155" t="s">
        <v>100</v>
      </c>
      <c r="F30" s="155" t="s">
        <v>101</v>
      </c>
      <c r="G30" s="150">
        <f>Price!D9</f>
        <v>79</v>
      </c>
      <c r="H30" s="156">
        <v>4</v>
      </c>
      <c r="I30" s="152">
        <f>G30*H30</f>
        <v>316</v>
      </c>
      <c r="J30" s="50"/>
      <c r="K30" s="79" t="s">
        <v>116</v>
      </c>
      <c r="L30" s="108"/>
      <c r="M30" s="98"/>
      <c r="N30" s="96"/>
      <c r="O30" s="97"/>
    </row>
    <row r="31" spans="1:16" s="95" customFormat="1" ht="15.75" customHeight="1">
      <c r="D31" s="157"/>
      <c r="E31" s="142"/>
      <c r="F31" s="143"/>
      <c r="G31" s="158"/>
      <c r="H31" s="159"/>
      <c r="I31" s="158"/>
      <c r="J31" s="50"/>
      <c r="K31" s="79"/>
      <c r="L31" s="108"/>
      <c r="M31" s="98"/>
      <c r="N31" s="96"/>
      <c r="O31" s="97"/>
    </row>
    <row r="32" spans="1:16" s="95" customFormat="1" ht="15.75" customHeight="1">
      <c r="D32" s="142"/>
      <c r="E32" s="142"/>
      <c r="F32" s="143"/>
      <c r="G32" s="142"/>
      <c r="H32" s="159"/>
      <c r="I32" s="142"/>
      <c r="J32" s="50"/>
      <c r="K32" s="79"/>
      <c r="L32" s="108"/>
      <c r="M32" s="98"/>
      <c r="N32" s="96"/>
      <c r="O32" s="97"/>
    </row>
    <row r="33" spans="2:15" s="95" customFormat="1" ht="15.75" customHeight="1">
      <c r="B33" s="95">
        <v>2</v>
      </c>
      <c r="D33" s="142" t="s">
        <v>102</v>
      </c>
      <c r="E33" s="142"/>
      <c r="F33" s="143"/>
      <c r="G33" s="142"/>
      <c r="H33" s="159"/>
      <c r="I33" s="142"/>
      <c r="J33" s="50"/>
      <c r="K33" s="79"/>
      <c r="L33" s="108"/>
      <c r="M33" s="98"/>
      <c r="N33" s="96"/>
      <c r="O33" s="97"/>
    </row>
    <row r="34" spans="2:15" s="95" customFormat="1" ht="15.75" customHeight="1">
      <c r="D34" s="142" t="s">
        <v>103</v>
      </c>
      <c r="E34" s="142"/>
      <c r="F34" s="143"/>
      <c r="G34" s="142"/>
      <c r="H34" s="159"/>
      <c r="I34" s="142"/>
      <c r="J34" s="50"/>
      <c r="K34" s="79"/>
      <c r="L34" s="108"/>
      <c r="M34" s="98"/>
      <c r="N34" s="96"/>
      <c r="O34" s="97"/>
    </row>
    <row r="35" spans="2:15" s="95" customFormat="1" ht="15.75" customHeight="1">
      <c r="D35" s="142" t="s">
        <v>104</v>
      </c>
      <c r="E35" s="142"/>
      <c r="F35" s="143"/>
      <c r="G35" s="142"/>
      <c r="H35" s="159"/>
      <c r="I35" s="142"/>
      <c r="J35" s="50"/>
      <c r="K35" s="79"/>
      <c r="L35" s="108"/>
      <c r="M35" s="98"/>
      <c r="N35" s="96"/>
      <c r="O35" s="97"/>
    </row>
    <row r="36" spans="2:15" s="95" customFormat="1" ht="15.75" customHeight="1" thickBot="1">
      <c r="D36" s="145" t="s">
        <v>80</v>
      </c>
      <c r="E36" s="145" t="s">
        <v>81</v>
      </c>
      <c r="F36" s="146" t="s">
        <v>82</v>
      </c>
      <c r="G36" s="147" t="s">
        <v>83</v>
      </c>
      <c r="H36" s="160" t="s">
        <v>84</v>
      </c>
      <c r="I36" s="147" t="s">
        <v>85</v>
      </c>
      <c r="J36" s="50"/>
      <c r="K36" s="79"/>
      <c r="L36" s="108"/>
      <c r="M36" s="98"/>
      <c r="N36" s="96"/>
      <c r="O36" s="97"/>
    </row>
    <row r="37" spans="2:15" s="95" customFormat="1" ht="15.75" customHeight="1">
      <c r="D37" s="149" t="s">
        <v>89</v>
      </c>
      <c r="E37" s="149" t="s">
        <v>90</v>
      </c>
      <c r="F37" s="149" t="s">
        <v>91</v>
      </c>
      <c r="G37" s="150">
        <f>Price!D16</f>
        <v>128</v>
      </c>
      <c r="H37" s="151">
        <v>1</v>
      </c>
      <c r="I37" s="152">
        <f>G37*H37</f>
        <v>128</v>
      </c>
      <c r="J37" s="50"/>
      <c r="K37" s="79" t="s">
        <v>116</v>
      </c>
      <c r="L37" s="108"/>
      <c r="M37" s="98"/>
      <c r="N37" s="96"/>
      <c r="O37" s="97"/>
    </row>
    <row r="38" spans="2:15" s="95" customFormat="1" ht="15.75" customHeight="1">
      <c r="D38" s="149" t="s">
        <v>92</v>
      </c>
      <c r="E38" s="149" t="s">
        <v>90</v>
      </c>
      <c r="F38" s="149" t="s">
        <v>93</v>
      </c>
      <c r="G38" s="150">
        <f>Price!D17</f>
        <v>128</v>
      </c>
      <c r="H38" s="151">
        <v>1</v>
      </c>
      <c r="I38" s="152">
        <f>G38*H38</f>
        <v>128</v>
      </c>
      <c r="J38" s="50"/>
      <c r="K38" s="79" t="s">
        <v>116</v>
      </c>
      <c r="L38" s="108"/>
      <c r="M38" s="98"/>
      <c r="N38" s="96"/>
      <c r="O38" s="97"/>
    </row>
    <row r="39" spans="2:15" s="95" customFormat="1" ht="15.75" customHeight="1">
      <c r="D39" s="153" t="s">
        <v>94</v>
      </c>
      <c r="E39" s="153" t="s">
        <v>95</v>
      </c>
      <c r="F39" s="153" t="s">
        <v>96</v>
      </c>
      <c r="G39" s="150">
        <f>Price!D18</f>
        <v>749</v>
      </c>
      <c r="H39" s="154">
        <v>2</v>
      </c>
      <c r="I39" s="152">
        <f>G39*H39</f>
        <v>1498</v>
      </c>
      <c r="J39" s="50"/>
      <c r="K39" s="79" t="s">
        <v>116</v>
      </c>
      <c r="L39" s="108"/>
      <c r="M39" s="98"/>
      <c r="N39" s="96"/>
      <c r="O39" s="97"/>
    </row>
    <row r="40" spans="2:15" s="95" customFormat="1" ht="15.75" customHeight="1">
      <c r="D40" s="153" t="s">
        <v>94</v>
      </c>
      <c r="E40" s="153" t="s">
        <v>97</v>
      </c>
      <c r="F40" s="153" t="s">
        <v>98</v>
      </c>
      <c r="G40" s="150">
        <f>Price!D19</f>
        <v>152</v>
      </c>
      <c r="H40" s="154">
        <v>1</v>
      </c>
      <c r="I40" s="152">
        <f>G40*H40</f>
        <v>152</v>
      </c>
      <c r="J40" s="50"/>
      <c r="K40" s="79" t="s">
        <v>116</v>
      </c>
      <c r="L40" s="108"/>
      <c r="M40" s="98"/>
      <c r="N40" s="96"/>
      <c r="O40" s="97"/>
    </row>
    <row r="41" spans="2:15" s="95" customFormat="1" ht="15.75" customHeight="1">
      <c r="D41" s="155" t="s">
        <v>99</v>
      </c>
      <c r="E41" s="155" t="s">
        <v>100</v>
      </c>
      <c r="F41" s="155" t="s">
        <v>105</v>
      </c>
      <c r="G41" s="150">
        <f>Price!D20</f>
        <v>82</v>
      </c>
      <c r="H41" s="156">
        <v>4</v>
      </c>
      <c r="I41" s="152">
        <f>G41*H41</f>
        <v>328</v>
      </c>
      <c r="J41" s="50"/>
      <c r="K41" s="79" t="s">
        <v>116</v>
      </c>
      <c r="L41" s="108"/>
      <c r="M41" s="98"/>
      <c r="N41" s="96"/>
      <c r="O41" s="97"/>
    </row>
    <row r="42" spans="2:15" s="95" customFormat="1" ht="15.75" customHeight="1">
      <c r="D42" s="142"/>
      <c r="E42" s="142"/>
      <c r="F42" s="143"/>
      <c r="G42" s="142"/>
      <c r="H42" s="159"/>
      <c r="I42" s="142"/>
      <c r="J42" s="50"/>
      <c r="K42" s="79"/>
      <c r="L42" s="108"/>
      <c r="M42" s="98"/>
      <c r="N42" s="96"/>
      <c r="O42" s="97"/>
    </row>
    <row r="43" spans="2:15" s="95" customFormat="1" ht="15.75" customHeight="1">
      <c r="D43" s="142"/>
      <c r="E43" s="142"/>
      <c r="F43" s="143"/>
      <c r="G43" s="142"/>
      <c r="H43" s="159"/>
      <c r="I43" s="142"/>
      <c r="J43" s="50"/>
      <c r="K43" s="79"/>
      <c r="L43" s="108"/>
      <c r="M43" s="98"/>
      <c r="N43" s="96"/>
      <c r="O43" s="97"/>
    </row>
    <row r="44" spans="2:15" s="95" customFormat="1" ht="15.75" customHeight="1">
      <c r="B44" s="95">
        <v>3</v>
      </c>
      <c r="D44" s="142" t="s">
        <v>106</v>
      </c>
      <c r="E44" s="142"/>
      <c r="F44" s="143"/>
      <c r="G44" s="142"/>
      <c r="H44" s="159"/>
      <c r="I44" s="142"/>
      <c r="J44" s="50"/>
      <c r="K44" s="79"/>
      <c r="L44" s="108"/>
      <c r="M44" s="98"/>
      <c r="N44" s="96"/>
      <c r="O44" s="97"/>
    </row>
    <row r="45" spans="2:15" s="95" customFormat="1" ht="15.75" customHeight="1">
      <c r="D45" s="142" t="s">
        <v>107</v>
      </c>
      <c r="E45" s="142"/>
      <c r="F45" s="143"/>
      <c r="G45" s="142"/>
      <c r="H45" s="159"/>
      <c r="I45" s="142"/>
      <c r="J45" s="50"/>
      <c r="K45" s="79"/>
      <c r="L45" s="108"/>
      <c r="M45" s="98"/>
      <c r="N45" s="96"/>
      <c r="O45" s="97"/>
    </row>
    <row r="46" spans="2:15" s="95" customFormat="1" ht="15.75" customHeight="1">
      <c r="D46" s="142" t="s">
        <v>108</v>
      </c>
      <c r="E46" s="142"/>
      <c r="F46" s="143"/>
      <c r="G46" s="142"/>
      <c r="H46" s="159"/>
      <c r="I46" s="142"/>
      <c r="J46" s="50"/>
      <c r="K46" s="79"/>
      <c r="L46" s="108"/>
      <c r="M46" s="98"/>
      <c r="N46" s="96"/>
      <c r="O46" s="97"/>
    </row>
    <row r="47" spans="2:15" s="95" customFormat="1" ht="15.75" customHeight="1" thickBot="1">
      <c r="D47" s="145" t="s">
        <v>80</v>
      </c>
      <c r="E47" s="145" t="s">
        <v>81</v>
      </c>
      <c r="F47" s="146" t="s">
        <v>82</v>
      </c>
      <c r="G47" s="147" t="s">
        <v>83</v>
      </c>
      <c r="H47" s="160" t="s">
        <v>84</v>
      </c>
      <c r="I47" s="147" t="s">
        <v>85</v>
      </c>
      <c r="J47" s="50"/>
      <c r="K47" s="79"/>
      <c r="L47" s="108"/>
      <c r="M47" s="98"/>
      <c r="N47" s="96"/>
      <c r="O47" s="97"/>
    </row>
    <row r="48" spans="2:15" s="95" customFormat="1" ht="15.75" customHeight="1">
      <c r="D48" s="153" t="s">
        <v>94</v>
      </c>
      <c r="E48" s="153" t="s">
        <v>95</v>
      </c>
      <c r="F48" s="153" t="s">
        <v>109</v>
      </c>
      <c r="G48" s="150">
        <f>Price!D27</f>
        <v>375</v>
      </c>
      <c r="H48" s="154">
        <v>2</v>
      </c>
      <c r="I48" s="152">
        <f>G48*H48</f>
        <v>750</v>
      </c>
      <c r="J48" s="50"/>
      <c r="K48" s="79" t="s">
        <v>116</v>
      </c>
      <c r="L48" s="108"/>
      <c r="M48" s="98"/>
      <c r="N48" s="96"/>
      <c r="O48" s="97"/>
    </row>
    <row r="49" spans="1:16" s="95" customFormat="1" ht="15.75" customHeight="1">
      <c r="D49" s="153" t="s">
        <v>94</v>
      </c>
      <c r="E49" s="153" t="s">
        <v>97</v>
      </c>
      <c r="F49" s="153" t="s">
        <v>98</v>
      </c>
      <c r="G49" s="150">
        <f>Price!D28</f>
        <v>152</v>
      </c>
      <c r="H49" s="154">
        <v>1</v>
      </c>
      <c r="I49" s="152">
        <f>G49*H49</f>
        <v>152</v>
      </c>
      <c r="J49" s="50"/>
      <c r="K49" s="79" t="s">
        <v>116</v>
      </c>
      <c r="L49" s="108"/>
      <c r="M49" s="98"/>
      <c r="N49" s="96"/>
      <c r="O49" s="97"/>
    </row>
    <row r="50" spans="1:16" s="95" customFormat="1" ht="15.75" customHeight="1">
      <c r="D50" s="155" t="s">
        <v>99</v>
      </c>
      <c r="E50" s="155" t="s">
        <v>100</v>
      </c>
      <c r="F50" s="155" t="s">
        <v>105</v>
      </c>
      <c r="G50" s="150">
        <f>Price!D29</f>
        <v>82</v>
      </c>
      <c r="H50" s="156">
        <v>4</v>
      </c>
      <c r="I50" s="152">
        <f>G50*H50</f>
        <v>328</v>
      </c>
      <c r="J50" s="50"/>
      <c r="K50" s="79" t="s">
        <v>116</v>
      </c>
      <c r="L50" s="108"/>
      <c r="M50" s="98"/>
      <c r="N50" s="96"/>
      <c r="O50" s="97"/>
    </row>
    <row r="51" spans="1:16" s="95" customFormat="1" ht="15.75" customHeight="1">
      <c r="D51" s="155" t="s">
        <v>110</v>
      </c>
      <c r="E51" s="155" t="s">
        <v>111</v>
      </c>
      <c r="F51" s="161" t="s">
        <v>112</v>
      </c>
      <c r="G51" s="150">
        <f>Price!D30</f>
        <v>6</v>
      </c>
      <c r="H51" s="154">
        <v>1</v>
      </c>
      <c r="I51" s="162">
        <f>G51*H51</f>
        <v>6</v>
      </c>
      <c r="J51" s="50"/>
      <c r="K51" s="79" t="s">
        <v>116</v>
      </c>
      <c r="L51" s="108"/>
      <c r="M51" s="98"/>
      <c r="N51" s="96"/>
      <c r="O51" s="97"/>
    </row>
    <row r="52" spans="1:16" s="95" customFormat="1" ht="15.75" customHeight="1">
      <c r="D52" s="155" t="s">
        <v>110</v>
      </c>
      <c r="E52" s="155" t="s">
        <v>113</v>
      </c>
      <c r="F52" s="161" t="s">
        <v>114</v>
      </c>
      <c r="G52" s="150">
        <f>Price!D31</f>
        <v>7</v>
      </c>
      <c r="H52" s="154">
        <v>1</v>
      </c>
      <c r="I52" s="162">
        <f>G52*H52</f>
        <v>7</v>
      </c>
      <c r="J52" s="50"/>
      <c r="K52" s="79" t="s">
        <v>116</v>
      </c>
      <c r="L52" s="108"/>
      <c r="M52" s="98"/>
      <c r="N52" s="96"/>
      <c r="O52" s="97"/>
    </row>
    <row r="53" spans="1:16" s="95" customFormat="1" ht="15.75" customHeight="1">
      <c r="H53" s="94"/>
      <c r="I53" s="94"/>
      <c r="J53" s="50"/>
      <c r="K53" s="79"/>
      <c r="L53" s="108"/>
      <c r="M53" s="98"/>
      <c r="N53" s="96"/>
      <c r="O53" s="97"/>
    </row>
    <row r="54" spans="1:16" s="95" customFormat="1" ht="15.75" customHeight="1">
      <c r="H54" s="106"/>
      <c r="I54" s="94"/>
      <c r="J54" s="50"/>
      <c r="K54" s="79"/>
      <c r="L54" s="108"/>
      <c r="M54" s="98"/>
      <c r="N54" s="96"/>
      <c r="O54" s="97"/>
    </row>
    <row r="55" spans="1:16" s="95" customFormat="1" ht="15.75" customHeight="1">
      <c r="B55" s="99"/>
      <c r="C55" s="99"/>
      <c r="D55" s="104"/>
      <c r="E55" s="103"/>
      <c r="G55" s="109"/>
      <c r="H55" s="106"/>
      <c r="I55" s="94"/>
      <c r="J55" s="50"/>
      <c r="K55" s="79"/>
      <c r="L55" s="108"/>
      <c r="M55" s="98"/>
      <c r="N55" s="96"/>
      <c r="O55" s="97"/>
    </row>
    <row r="56" spans="1:16" s="95" customFormat="1" ht="15.75" customHeight="1">
      <c r="B56" s="99"/>
      <c r="C56" s="99"/>
      <c r="D56" s="104"/>
      <c r="E56" s="103"/>
      <c r="G56" s="109"/>
      <c r="H56" s="106"/>
      <c r="I56" s="94"/>
      <c r="J56" s="50"/>
      <c r="K56" s="79"/>
      <c r="L56" s="108"/>
      <c r="M56" s="17"/>
      <c r="N56" s="111"/>
      <c r="O56" s="112"/>
      <c r="P56" s="17"/>
    </row>
    <row r="57" spans="1:16" s="95" customFormat="1" ht="15.75" customHeight="1">
      <c r="B57" s="99"/>
      <c r="C57" s="99"/>
      <c r="D57" s="104"/>
      <c r="E57" s="103"/>
      <c r="H57" s="106"/>
      <c r="I57" s="94"/>
      <c r="J57" s="50"/>
      <c r="K57" s="79"/>
      <c r="M57" s="98"/>
      <c r="N57" s="96"/>
      <c r="O57" s="97"/>
    </row>
    <row r="58" spans="1:16" s="95" customFormat="1" ht="15.75" customHeight="1">
      <c r="B58" s="99"/>
      <c r="C58" s="99"/>
      <c r="D58" s="104"/>
      <c r="E58" s="103"/>
      <c r="H58" s="106"/>
      <c r="I58" s="94"/>
      <c r="J58" s="94"/>
      <c r="K58" s="94"/>
    </row>
    <row r="59" spans="1:16" ht="15.75" customHeight="1" thickBot="1">
      <c r="A59" s="17"/>
      <c r="B59" s="61"/>
      <c r="C59" s="62"/>
      <c r="D59" s="63"/>
      <c r="E59" s="64"/>
      <c r="F59" s="65"/>
      <c r="G59" s="93"/>
      <c r="H59" s="66"/>
      <c r="I59" s="67"/>
      <c r="J59" s="67"/>
      <c r="K59" s="80"/>
    </row>
    <row r="60" spans="1:16" ht="15.75" customHeight="1">
      <c r="A60" s="17"/>
      <c r="B60" s="11"/>
      <c r="C60" s="11"/>
      <c r="D60" s="12"/>
      <c r="E60" s="21"/>
      <c r="F60" s="11"/>
      <c r="G60" s="33" t="s">
        <v>26</v>
      </c>
      <c r="H60" s="51" t="s">
        <v>4</v>
      </c>
      <c r="I60" s="50"/>
      <c r="J60" s="50">
        <f>SUM(J21:J59)</f>
        <v>0</v>
      </c>
      <c r="K60" s="60"/>
    </row>
    <row r="61" spans="1:16" ht="15.75" customHeight="1">
      <c r="A61" s="17"/>
      <c r="B61" s="11"/>
      <c r="C61" s="11"/>
      <c r="D61" s="12"/>
      <c r="E61" s="44"/>
      <c r="F61" s="42"/>
      <c r="G61" s="43" t="s">
        <v>19</v>
      </c>
      <c r="H61" s="52" t="s">
        <v>4</v>
      </c>
      <c r="I61" s="53"/>
      <c r="J61" s="53">
        <v>150</v>
      </c>
      <c r="K61" s="58"/>
    </row>
    <row r="62" spans="1:16" ht="15.75" customHeight="1">
      <c r="A62" s="17"/>
      <c r="B62" s="11"/>
      <c r="C62" s="11"/>
      <c r="D62" s="12"/>
      <c r="E62" s="45"/>
      <c r="F62" s="46"/>
      <c r="G62" s="57" t="s">
        <v>2</v>
      </c>
      <c r="H62" s="54" t="s">
        <v>4</v>
      </c>
      <c r="I62" s="55"/>
      <c r="J62" s="55">
        <v>0</v>
      </c>
      <c r="K62" s="59"/>
    </row>
    <row r="63" spans="1:16" ht="15.75" customHeight="1" thickBot="1">
      <c r="A63" s="17"/>
      <c r="B63" s="62"/>
      <c r="C63" s="62"/>
      <c r="D63" s="61"/>
      <c r="E63" s="70"/>
      <c r="F63" s="71"/>
      <c r="G63" s="72" t="s">
        <v>20</v>
      </c>
      <c r="H63" s="73" t="s">
        <v>4</v>
      </c>
      <c r="I63" s="74"/>
      <c r="J63" s="74"/>
      <c r="K63" s="75"/>
    </row>
    <row r="64" spans="1:16" ht="15.75" customHeight="1">
      <c r="A64" s="17"/>
      <c r="B64" s="11"/>
      <c r="C64" s="11"/>
      <c r="D64" s="12"/>
      <c r="E64" s="21"/>
      <c r="F64" s="11"/>
      <c r="G64" s="31" t="s">
        <v>33</v>
      </c>
      <c r="H64" s="51" t="s">
        <v>4</v>
      </c>
      <c r="I64" s="50"/>
      <c r="J64" s="50">
        <f>IF(J60&lt;150, 150, J60)</f>
        <v>150</v>
      </c>
      <c r="K64" s="60"/>
    </row>
    <row r="65" spans="1:230" ht="15.75" customHeight="1" thickBot="1">
      <c r="A65" s="17"/>
      <c r="B65" s="62"/>
      <c r="C65" s="62"/>
      <c r="D65" s="61"/>
      <c r="E65" s="64"/>
      <c r="F65" s="62"/>
      <c r="G65" s="68" t="s">
        <v>32</v>
      </c>
      <c r="H65" s="66" t="s">
        <v>4</v>
      </c>
      <c r="I65" s="67"/>
      <c r="J65" s="67"/>
      <c r="K65" s="69"/>
    </row>
    <row r="66" spans="1:230" ht="15.75" customHeight="1">
      <c r="A66" s="17"/>
      <c r="B66" s="11"/>
      <c r="C66" s="11"/>
      <c r="D66" s="12"/>
      <c r="E66" s="17"/>
      <c r="F66" s="11"/>
      <c r="G66" s="56" t="s">
        <v>26</v>
      </c>
      <c r="H66" s="51" t="s">
        <v>4</v>
      </c>
      <c r="I66" s="50"/>
      <c r="J66" s="51">
        <f>SUM(J64:J65)</f>
        <v>150</v>
      </c>
      <c r="K66" s="60"/>
    </row>
    <row r="67" spans="1:230" ht="15.75" customHeight="1">
      <c r="A67" s="17"/>
      <c r="B67" s="11"/>
      <c r="C67" s="11"/>
      <c r="D67" s="12"/>
      <c r="E67" s="17"/>
      <c r="F67" s="11"/>
      <c r="G67" s="56"/>
      <c r="H67" s="51"/>
      <c r="I67" s="50"/>
      <c r="J67" s="51"/>
      <c r="K67" s="60"/>
    </row>
    <row r="68" spans="1:230" s="17" customFormat="1" ht="15.75" customHeight="1">
      <c r="B68" s="27" t="s">
        <v>42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1:230" s="17" customFormat="1" ht="15.75" customHeight="1">
      <c r="B69" s="18" t="s">
        <v>7</v>
      </c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1:230" s="17" customFormat="1" ht="15.75" customHeight="1">
      <c r="B70" s="18" t="s">
        <v>44</v>
      </c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1:230" s="17" customFormat="1" ht="15.75" customHeight="1">
      <c r="B71" s="18" t="s">
        <v>31</v>
      </c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1:230" s="17" customFormat="1" ht="15.75" customHeight="1">
      <c r="B72" s="18" t="s">
        <v>63</v>
      </c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1:230" s="17" customFormat="1" ht="15.75" customHeight="1">
      <c r="B73" s="87" t="s">
        <v>60</v>
      </c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87" t="s">
        <v>61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87" t="s">
        <v>62</v>
      </c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B76" s="11"/>
      <c r="C76" s="11"/>
      <c r="D76" s="18"/>
      <c r="E76" s="11"/>
      <c r="F76" s="11"/>
      <c r="G76" s="13"/>
      <c r="H76" s="19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C77" s="11"/>
      <c r="D77" s="76" t="s">
        <v>34</v>
      </c>
      <c r="E77" s="11"/>
      <c r="F77" s="11"/>
      <c r="G77" s="13"/>
      <c r="H77" s="14"/>
      <c r="I77" s="11"/>
      <c r="J77" s="78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11"/>
      <c r="C78" s="11"/>
      <c r="D78" s="56" t="s">
        <v>35</v>
      </c>
      <c r="E78" s="18" t="s">
        <v>53</v>
      </c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B79" s="11"/>
      <c r="C79" s="11"/>
      <c r="D79" s="56"/>
      <c r="E79" s="18" t="s">
        <v>54</v>
      </c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D80" s="26" t="s">
        <v>36</v>
      </c>
      <c r="E80" s="90" t="s">
        <v>52</v>
      </c>
      <c r="K80" s="21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D81" s="26" t="s">
        <v>37</v>
      </c>
      <c r="E81" s="17" t="s">
        <v>5</v>
      </c>
      <c r="K81" s="21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D82" s="26" t="s">
        <v>38</v>
      </c>
      <c r="E82" s="22" t="s">
        <v>21</v>
      </c>
      <c r="K82" s="21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D83" s="26" t="s">
        <v>39</v>
      </c>
      <c r="E83" s="23" t="s">
        <v>48</v>
      </c>
      <c r="K83" s="21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D84" s="26" t="s">
        <v>40</v>
      </c>
      <c r="E84" s="17" t="s">
        <v>49</v>
      </c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11"/>
      <c r="C85" s="11"/>
      <c r="D85" s="12" t="s">
        <v>41</v>
      </c>
      <c r="E85" s="11" t="s">
        <v>22</v>
      </c>
      <c r="F85" s="11"/>
      <c r="G85" s="13"/>
      <c r="H85" s="14"/>
      <c r="I85" s="11"/>
      <c r="J85" s="15"/>
      <c r="K85" s="16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11" t="s">
        <v>43</v>
      </c>
      <c r="C87" s="11"/>
      <c r="D87" s="12"/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8"/>
      <c r="C90" s="8"/>
      <c r="D90" s="11"/>
      <c r="E90" s="11"/>
      <c r="F90" s="11"/>
      <c r="G90" s="24"/>
      <c r="H90" s="11"/>
      <c r="I90" s="11"/>
      <c r="J90" s="24"/>
      <c r="K90" s="25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 t="s">
        <v>58</v>
      </c>
      <c r="C91" s="11"/>
      <c r="D91" s="11"/>
      <c r="E91" s="11"/>
      <c r="F91" s="11"/>
      <c r="G91" s="24"/>
      <c r="H91" s="11"/>
      <c r="I91" s="11"/>
      <c r="J91" s="24"/>
      <c r="K91" s="24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B92" s="11" t="s">
        <v>57</v>
      </c>
      <c r="C92" s="8"/>
      <c r="D92" s="11"/>
      <c r="E92" s="11"/>
      <c r="F92" s="11"/>
      <c r="G92" s="24"/>
      <c r="H92" s="11"/>
      <c r="I92" s="11"/>
      <c r="J92" s="24"/>
      <c r="K92" s="24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3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3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3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61" orientation="portrait" horizontalDpi="4294967292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B33" sqref="B33"/>
    </sheetView>
  </sheetViews>
  <sheetFormatPr baseColWidth="10" defaultRowHeight="13.5"/>
  <cols>
    <col min="1" max="1" width="22.25" customWidth="1"/>
    <col min="2" max="2" width="14.25" bestFit="1" customWidth="1"/>
    <col min="3" max="3" width="16.125" style="117" bestFit="1" customWidth="1"/>
    <col min="4" max="4" width="10.5" bestFit="1" customWidth="1"/>
    <col min="5" max="5" width="7.5" style="118" customWidth="1"/>
    <col min="6" max="6" width="18" bestFit="1" customWidth="1"/>
    <col min="7" max="9" width="9" customWidth="1"/>
    <col min="10" max="10" width="12.75" style="119" customWidth="1"/>
    <col min="11" max="11" width="12.75" style="118" customWidth="1"/>
    <col min="12" max="12" width="19.5" style="119" customWidth="1"/>
    <col min="13" max="256" width="9" customWidth="1"/>
    <col min="257" max="257" width="22.25" customWidth="1"/>
    <col min="258" max="258" width="14.25" bestFit="1" customWidth="1"/>
    <col min="259" max="259" width="16.125" bestFit="1" customWidth="1"/>
    <col min="260" max="260" width="10.5" bestFit="1" customWidth="1"/>
    <col min="261" max="261" width="7.5" customWidth="1"/>
    <col min="262" max="262" width="18" bestFit="1" customWidth="1"/>
    <col min="263" max="265" width="9" customWidth="1"/>
    <col min="266" max="267" width="12.75" customWidth="1"/>
    <col min="268" max="268" width="19.5" customWidth="1"/>
    <col min="269" max="512" width="9" customWidth="1"/>
    <col min="513" max="513" width="22.25" customWidth="1"/>
    <col min="514" max="514" width="14.25" bestFit="1" customWidth="1"/>
    <col min="515" max="515" width="16.125" bestFit="1" customWidth="1"/>
    <col min="516" max="516" width="10.5" bestFit="1" customWidth="1"/>
    <col min="517" max="517" width="7.5" customWidth="1"/>
    <col min="518" max="518" width="18" bestFit="1" customWidth="1"/>
    <col min="519" max="521" width="9" customWidth="1"/>
    <col min="522" max="523" width="12.75" customWidth="1"/>
    <col min="524" max="524" width="19.5" customWidth="1"/>
    <col min="525" max="768" width="9" customWidth="1"/>
    <col min="769" max="769" width="22.25" customWidth="1"/>
    <col min="770" max="770" width="14.25" bestFit="1" customWidth="1"/>
    <col min="771" max="771" width="16.125" bestFit="1" customWidth="1"/>
    <col min="772" max="772" width="10.5" bestFit="1" customWidth="1"/>
    <col min="773" max="773" width="7.5" customWidth="1"/>
    <col min="774" max="774" width="18" bestFit="1" customWidth="1"/>
    <col min="775" max="777" width="9" customWidth="1"/>
    <col min="778" max="779" width="12.75" customWidth="1"/>
    <col min="780" max="780" width="19.5" customWidth="1"/>
    <col min="781" max="1024" width="9" customWidth="1"/>
    <col min="1025" max="1025" width="22.25" customWidth="1"/>
    <col min="1026" max="1026" width="14.25" bestFit="1" customWidth="1"/>
    <col min="1027" max="1027" width="16.125" bestFit="1" customWidth="1"/>
    <col min="1028" max="1028" width="10.5" bestFit="1" customWidth="1"/>
    <col min="1029" max="1029" width="7.5" customWidth="1"/>
    <col min="1030" max="1030" width="18" bestFit="1" customWidth="1"/>
    <col min="1031" max="1033" width="9" customWidth="1"/>
    <col min="1034" max="1035" width="12.75" customWidth="1"/>
    <col min="1036" max="1036" width="19.5" customWidth="1"/>
    <col min="1037" max="1280" width="9" customWidth="1"/>
    <col min="1281" max="1281" width="22.25" customWidth="1"/>
    <col min="1282" max="1282" width="14.25" bestFit="1" customWidth="1"/>
    <col min="1283" max="1283" width="16.125" bestFit="1" customWidth="1"/>
    <col min="1284" max="1284" width="10.5" bestFit="1" customWidth="1"/>
    <col min="1285" max="1285" width="7.5" customWidth="1"/>
    <col min="1286" max="1286" width="18" bestFit="1" customWidth="1"/>
    <col min="1287" max="1289" width="9" customWidth="1"/>
    <col min="1290" max="1291" width="12.75" customWidth="1"/>
    <col min="1292" max="1292" width="19.5" customWidth="1"/>
    <col min="1293" max="1536" width="9" customWidth="1"/>
    <col min="1537" max="1537" width="22.25" customWidth="1"/>
    <col min="1538" max="1538" width="14.25" bestFit="1" customWidth="1"/>
    <col min="1539" max="1539" width="16.125" bestFit="1" customWidth="1"/>
    <col min="1540" max="1540" width="10.5" bestFit="1" customWidth="1"/>
    <col min="1541" max="1541" width="7.5" customWidth="1"/>
    <col min="1542" max="1542" width="18" bestFit="1" customWidth="1"/>
    <col min="1543" max="1545" width="9" customWidth="1"/>
    <col min="1546" max="1547" width="12.75" customWidth="1"/>
    <col min="1548" max="1548" width="19.5" customWidth="1"/>
    <col min="1549" max="1792" width="9" customWidth="1"/>
    <col min="1793" max="1793" width="22.25" customWidth="1"/>
    <col min="1794" max="1794" width="14.25" bestFit="1" customWidth="1"/>
    <col min="1795" max="1795" width="16.125" bestFit="1" customWidth="1"/>
    <col min="1796" max="1796" width="10.5" bestFit="1" customWidth="1"/>
    <col min="1797" max="1797" width="7.5" customWidth="1"/>
    <col min="1798" max="1798" width="18" bestFit="1" customWidth="1"/>
    <col min="1799" max="1801" width="9" customWidth="1"/>
    <col min="1802" max="1803" width="12.75" customWidth="1"/>
    <col min="1804" max="1804" width="19.5" customWidth="1"/>
    <col min="1805" max="2048" width="9" customWidth="1"/>
    <col min="2049" max="2049" width="22.25" customWidth="1"/>
    <col min="2050" max="2050" width="14.25" bestFit="1" customWidth="1"/>
    <col min="2051" max="2051" width="16.125" bestFit="1" customWidth="1"/>
    <col min="2052" max="2052" width="10.5" bestFit="1" customWidth="1"/>
    <col min="2053" max="2053" width="7.5" customWidth="1"/>
    <col min="2054" max="2054" width="18" bestFit="1" customWidth="1"/>
    <col min="2055" max="2057" width="9" customWidth="1"/>
    <col min="2058" max="2059" width="12.75" customWidth="1"/>
    <col min="2060" max="2060" width="19.5" customWidth="1"/>
    <col min="2061" max="2304" width="9" customWidth="1"/>
    <col min="2305" max="2305" width="22.25" customWidth="1"/>
    <col min="2306" max="2306" width="14.25" bestFit="1" customWidth="1"/>
    <col min="2307" max="2307" width="16.125" bestFit="1" customWidth="1"/>
    <col min="2308" max="2308" width="10.5" bestFit="1" customWidth="1"/>
    <col min="2309" max="2309" width="7.5" customWidth="1"/>
    <col min="2310" max="2310" width="18" bestFit="1" customWidth="1"/>
    <col min="2311" max="2313" width="9" customWidth="1"/>
    <col min="2314" max="2315" width="12.75" customWidth="1"/>
    <col min="2316" max="2316" width="19.5" customWidth="1"/>
    <col min="2317" max="2560" width="9" customWidth="1"/>
    <col min="2561" max="2561" width="22.25" customWidth="1"/>
    <col min="2562" max="2562" width="14.25" bestFit="1" customWidth="1"/>
    <col min="2563" max="2563" width="16.125" bestFit="1" customWidth="1"/>
    <col min="2564" max="2564" width="10.5" bestFit="1" customWidth="1"/>
    <col min="2565" max="2565" width="7.5" customWidth="1"/>
    <col min="2566" max="2566" width="18" bestFit="1" customWidth="1"/>
    <col min="2567" max="2569" width="9" customWidth="1"/>
    <col min="2570" max="2571" width="12.75" customWidth="1"/>
    <col min="2572" max="2572" width="19.5" customWidth="1"/>
    <col min="2573" max="2816" width="9" customWidth="1"/>
    <col min="2817" max="2817" width="22.25" customWidth="1"/>
    <col min="2818" max="2818" width="14.25" bestFit="1" customWidth="1"/>
    <col min="2819" max="2819" width="16.125" bestFit="1" customWidth="1"/>
    <col min="2820" max="2820" width="10.5" bestFit="1" customWidth="1"/>
    <col min="2821" max="2821" width="7.5" customWidth="1"/>
    <col min="2822" max="2822" width="18" bestFit="1" customWidth="1"/>
    <col min="2823" max="2825" width="9" customWidth="1"/>
    <col min="2826" max="2827" width="12.75" customWidth="1"/>
    <col min="2828" max="2828" width="19.5" customWidth="1"/>
    <col min="2829" max="3072" width="9" customWidth="1"/>
    <col min="3073" max="3073" width="22.25" customWidth="1"/>
    <col min="3074" max="3074" width="14.25" bestFit="1" customWidth="1"/>
    <col min="3075" max="3075" width="16.125" bestFit="1" customWidth="1"/>
    <col min="3076" max="3076" width="10.5" bestFit="1" customWidth="1"/>
    <col min="3077" max="3077" width="7.5" customWidth="1"/>
    <col min="3078" max="3078" width="18" bestFit="1" customWidth="1"/>
    <col min="3079" max="3081" width="9" customWidth="1"/>
    <col min="3082" max="3083" width="12.75" customWidth="1"/>
    <col min="3084" max="3084" width="19.5" customWidth="1"/>
    <col min="3085" max="3328" width="9" customWidth="1"/>
    <col min="3329" max="3329" width="22.25" customWidth="1"/>
    <col min="3330" max="3330" width="14.25" bestFit="1" customWidth="1"/>
    <col min="3331" max="3331" width="16.125" bestFit="1" customWidth="1"/>
    <col min="3332" max="3332" width="10.5" bestFit="1" customWidth="1"/>
    <col min="3333" max="3333" width="7.5" customWidth="1"/>
    <col min="3334" max="3334" width="18" bestFit="1" customWidth="1"/>
    <col min="3335" max="3337" width="9" customWidth="1"/>
    <col min="3338" max="3339" width="12.75" customWidth="1"/>
    <col min="3340" max="3340" width="19.5" customWidth="1"/>
    <col min="3341" max="3584" width="9" customWidth="1"/>
    <col min="3585" max="3585" width="22.25" customWidth="1"/>
    <col min="3586" max="3586" width="14.25" bestFit="1" customWidth="1"/>
    <col min="3587" max="3587" width="16.125" bestFit="1" customWidth="1"/>
    <col min="3588" max="3588" width="10.5" bestFit="1" customWidth="1"/>
    <col min="3589" max="3589" width="7.5" customWidth="1"/>
    <col min="3590" max="3590" width="18" bestFit="1" customWidth="1"/>
    <col min="3591" max="3593" width="9" customWidth="1"/>
    <col min="3594" max="3595" width="12.75" customWidth="1"/>
    <col min="3596" max="3596" width="19.5" customWidth="1"/>
    <col min="3597" max="3840" width="9" customWidth="1"/>
    <col min="3841" max="3841" width="22.25" customWidth="1"/>
    <col min="3842" max="3842" width="14.25" bestFit="1" customWidth="1"/>
    <col min="3843" max="3843" width="16.125" bestFit="1" customWidth="1"/>
    <col min="3844" max="3844" width="10.5" bestFit="1" customWidth="1"/>
    <col min="3845" max="3845" width="7.5" customWidth="1"/>
    <col min="3846" max="3846" width="18" bestFit="1" customWidth="1"/>
    <col min="3847" max="3849" width="9" customWidth="1"/>
    <col min="3850" max="3851" width="12.75" customWidth="1"/>
    <col min="3852" max="3852" width="19.5" customWidth="1"/>
    <col min="3853" max="4096" width="9" customWidth="1"/>
    <col min="4097" max="4097" width="22.25" customWidth="1"/>
    <col min="4098" max="4098" width="14.25" bestFit="1" customWidth="1"/>
    <col min="4099" max="4099" width="16.125" bestFit="1" customWidth="1"/>
    <col min="4100" max="4100" width="10.5" bestFit="1" customWidth="1"/>
    <col min="4101" max="4101" width="7.5" customWidth="1"/>
    <col min="4102" max="4102" width="18" bestFit="1" customWidth="1"/>
    <col min="4103" max="4105" width="9" customWidth="1"/>
    <col min="4106" max="4107" width="12.75" customWidth="1"/>
    <col min="4108" max="4108" width="19.5" customWidth="1"/>
    <col min="4109" max="4352" width="9" customWidth="1"/>
    <col min="4353" max="4353" width="22.25" customWidth="1"/>
    <col min="4354" max="4354" width="14.25" bestFit="1" customWidth="1"/>
    <col min="4355" max="4355" width="16.125" bestFit="1" customWidth="1"/>
    <col min="4356" max="4356" width="10.5" bestFit="1" customWidth="1"/>
    <col min="4357" max="4357" width="7.5" customWidth="1"/>
    <col min="4358" max="4358" width="18" bestFit="1" customWidth="1"/>
    <col min="4359" max="4361" width="9" customWidth="1"/>
    <col min="4362" max="4363" width="12.75" customWidth="1"/>
    <col min="4364" max="4364" width="19.5" customWidth="1"/>
    <col min="4365" max="4608" width="9" customWidth="1"/>
    <col min="4609" max="4609" width="22.25" customWidth="1"/>
    <col min="4610" max="4610" width="14.25" bestFit="1" customWidth="1"/>
    <col min="4611" max="4611" width="16.125" bestFit="1" customWidth="1"/>
    <col min="4612" max="4612" width="10.5" bestFit="1" customWidth="1"/>
    <col min="4613" max="4613" width="7.5" customWidth="1"/>
    <col min="4614" max="4614" width="18" bestFit="1" customWidth="1"/>
    <col min="4615" max="4617" width="9" customWidth="1"/>
    <col min="4618" max="4619" width="12.75" customWidth="1"/>
    <col min="4620" max="4620" width="19.5" customWidth="1"/>
    <col min="4621" max="4864" width="9" customWidth="1"/>
    <col min="4865" max="4865" width="22.25" customWidth="1"/>
    <col min="4866" max="4866" width="14.25" bestFit="1" customWidth="1"/>
    <col min="4867" max="4867" width="16.125" bestFit="1" customWidth="1"/>
    <col min="4868" max="4868" width="10.5" bestFit="1" customWidth="1"/>
    <col min="4869" max="4869" width="7.5" customWidth="1"/>
    <col min="4870" max="4870" width="18" bestFit="1" customWidth="1"/>
    <col min="4871" max="4873" width="9" customWidth="1"/>
    <col min="4874" max="4875" width="12.75" customWidth="1"/>
    <col min="4876" max="4876" width="19.5" customWidth="1"/>
    <col min="4877" max="5120" width="9" customWidth="1"/>
    <col min="5121" max="5121" width="22.25" customWidth="1"/>
    <col min="5122" max="5122" width="14.25" bestFit="1" customWidth="1"/>
    <col min="5123" max="5123" width="16.125" bestFit="1" customWidth="1"/>
    <col min="5124" max="5124" width="10.5" bestFit="1" customWidth="1"/>
    <col min="5125" max="5125" width="7.5" customWidth="1"/>
    <col min="5126" max="5126" width="18" bestFit="1" customWidth="1"/>
    <col min="5127" max="5129" width="9" customWidth="1"/>
    <col min="5130" max="5131" width="12.75" customWidth="1"/>
    <col min="5132" max="5132" width="19.5" customWidth="1"/>
    <col min="5133" max="5376" width="9" customWidth="1"/>
    <col min="5377" max="5377" width="22.25" customWidth="1"/>
    <col min="5378" max="5378" width="14.25" bestFit="1" customWidth="1"/>
    <col min="5379" max="5379" width="16.125" bestFit="1" customWidth="1"/>
    <col min="5380" max="5380" width="10.5" bestFit="1" customWidth="1"/>
    <col min="5381" max="5381" width="7.5" customWidth="1"/>
    <col min="5382" max="5382" width="18" bestFit="1" customWidth="1"/>
    <col min="5383" max="5385" width="9" customWidth="1"/>
    <col min="5386" max="5387" width="12.75" customWidth="1"/>
    <col min="5388" max="5388" width="19.5" customWidth="1"/>
    <col min="5389" max="5632" width="9" customWidth="1"/>
    <col min="5633" max="5633" width="22.25" customWidth="1"/>
    <col min="5634" max="5634" width="14.25" bestFit="1" customWidth="1"/>
    <col min="5635" max="5635" width="16.125" bestFit="1" customWidth="1"/>
    <col min="5636" max="5636" width="10.5" bestFit="1" customWidth="1"/>
    <col min="5637" max="5637" width="7.5" customWidth="1"/>
    <col min="5638" max="5638" width="18" bestFit="1" customWidth="1"/>
    <col min="5639" max="5641" width="9" customWidth="1"/>
    <col min="5642" max="5643" width="12.75" customWidth="1"/>
    <col min="5644" max="5644" width="19.5" customWidth="1"/>
    <col min="5645" max="5888" width="9" customWidth="1"/>
    <col min="5889" max="5889" width="22.25" customWidth="1"/>
    <col min="5890" max="5890" width="14.25" bestFit="1" customWidth="1"/>
    <col min="5891" max="5891" width="16.125" bestFit="1" customWidth="1"/>
    <col min="5892" max="5892" width="10.5" bestFit="1" customWidth="1"/>
    <col min="5893" max="5893" width="7.5" customWidth="1"/>
    <col min="5894" max="5894" width="18" bestFit="1" customWidth="1"/>
    <col min="5895" max="5897" width="9" customWidth="1"/>
    <col min="5898" max="5899" width="12.75" customWidth="1"/>
    <col min="5900" max="5900" width="19.5" customWidth="1"/>
    <col min="5901" max="6144" width="9" customWidth="1"/>
    <col min="6145" max="6145" width="22.25" customWidth="1"/>
    <col min="6146" max="6146" width="14.25" bestFit="1" customWidth="1"/>
    <col min="6147" max="6147" width="16.125" bestFit="1" customWidth="1"/>
    <col min="6148" max="6148" width="10.5" bestFit="1" customWidth="1"/>
    <col min="6149" max="6149" width="7.5" customWidth="1"/>
    <col min="6150" max="6150" width="18" bestFit="1" customWidth="1"/>
    <col min="6151" max="6153" width="9" customWidth="1"/>
    <col min="6154" max="6155" width="12.75" customWidth="1"/>
    <col min="6156" max="6156" width="19.5" customWidth="1"/>
    <col min="6157" max="6400" width="9" customWidth="1"/>
    <col min="6401" max="6401" width="22.25" customWidth="1"/>
    <col min="6402" max="6402" width="14.25" bestFit="1" customWidth="1"/>
    <col min="6403" max="6403" width="16.125" bestFit="1" customWidth="1"/>
    <col min="6404" max="6404" width="10.5" bestFit="1" customWidth="1"/>
    <col min="6405" max="6405" width="7.5" customWidth="1"/>
    <col min="6406" max="6406" width="18" bestFit="1" customWidth="1"/>
    <col min="6407" max="6409" width="9" customWidth="1"/>
    <col min="6410" max="6411" width="12.75" customWidth="1"/>
    <col min="6412" max="6412" width="19.5" customWidth="1"/>
    <col min="6413" max="6656" width="9" customWidth="1"/>
    <col min="6657" max="6657" width="22.25" customWidth="1"/>
    <col min="6658" max="6658" width="14.25" bestFit="1" customWidth="1"/>
    <col min="6659" max="6659" width="16.125" bestFit="1" customWidth="1"/>
    <col min="6660" max="6660" width="10.5" bestFit="1" customWidth="1"/>
    <col min="6661" max="6661" width="7.5" customWidth="1"/>
    <col min="6662" max="6662" width="18" bestFit="1" customWidth="1"/>
    <col min="6663" max="6665" width="9" customWidth="1"/>
    <col min="6666" max="6667" width="12.75" customWidth="1"/>
    <col min="6668" max="6668" width="19.5" customWidth="1"/>
    <col min="6669" max="6912" width="9" customWidth="1"/>
    <col min="6913" max="6913" width="22.25" customWidth="1"/>
    <col min="6914" max="6914" width="14.25" bestFit="1" customWidth="1"/>
    <col min="6915" max="6915" width="16.125" bestFit="1" customWidth="1"/>
    <col min="6916" max="6916" width="10.5" bestFit="1" customWidth="1"/>
    <col min="6917" max="6917" width="7.5" customWidth="1"/>
    <col min="6918" max="6918" width="18" bestFit="1" customWidth="1"/>
    <col min="6919" max="6921" width="9" customWidth="1"/>
    <col min="6922" max="6923" width="12.75" customWidth="1"/>
    <col min="6924" max="6924" width="19.5" customWidth="1"/>
    <col min="6925" max="7168" width="9" customWidth="1"/>
    <col min="7169" max="7169" width="22.25" customWidth="1"/>
    <col min="7170" max="7170" width="14.25" bestFit="1" customWidth="1"/>
    <col min="7171" max="7171" width="16.125" bestFit="1" customWidth="1"/>
    <col min="7172" max="7172" width="10.5" bestFit="1" customWidth="1"/>
    <col min="7173" max="7173" width="7.5" customWidth="1"/>
    <col min="7174" max="7174" width="18" bestFit="1" customWidth="1"/>
    <col min="7175" max="7177" width="9" customWidth="1"/>
    <col min="7178" max="7179" width="12.75" customWidth="1"/>
    <col min="7180" max="7180" width="19.5" customWidth="1"/>
    <col min="7181" max="7424" width="9" customWidth="1"/>
    <col min="7425" max="7425" width="22.25" customWidth="1"/>
    <col min="7426" max="7426" width="14.25" bestFit="1" customWidth="1"/>
    <col min="7427" max="7427" width="16.125" bestFit="1" customWidth="1"/>
    <col min="7428" max="7428" width="10.5" bestFit="1" customWidth="1"/>
    <col min="7429" max="7429" width="7.5" customWidth="1"/>
    <col min="7430" max="7430" width="18" bestFit="1" customWidth="1"/>
    <col min="7431" max="7433" width="9" customWidth="1"/>
    <col min="7434" max="7435" width="12.75" customWidth="1"/>
    <col min="7436" max="7436" width="19.5" customWidth="1"/>
    <col min="7437" max="7680" width="9" customWidth="1"/>
    <col min="7681" max="7681" width="22.25" customWidth="1"/>
    <col min="7682" max="7682" width="14.25" bestFit="1" customWidth="1"/>
    <col min="7683" max="7683" width="16.125" bestFit="1" customWidth="1"/>
    <col min="7684" max="7684" width="10.5" bestFit="1" customWidth="1"/>
    <col min="7685" max="7685" width="7.5" customWidth="1"/>
    <col min="7686" max="7686" width="18" bestFit="1" customWidth="1"/>
    <col min="7687" max="7689" width="9" customWidth="1"/>
    <col min="7690" max="7691" width="12.75" customWidth="1"/>
    <col min="7692" max="7692" width="19.5" customWidth="1"/>
    <col min="7693" max="7936" width="9" customWidth="1"/>
    <col min="7937" max="7937" width="22.25" customWidth="1"/>
    <col min="7938" max="7938" width="14.25" bestFit="1" customWidth="1"/>
    <col min="7939" max="7939" width="16.125" bestFit="1" customWidth="1"/>
    <col min="7940" max="7940" width="10.5" bestFit="1" customWidth="1"/>
    <col min="7941" max="7941" width="7.5" customWidth="1"/>
    <col min="7942" max="7942" width="18" bestFit="1" customWidth="1"/>
    <col min="7943" max="7945" width="9" customWidth="1"/>
    <col min="7946" max="7947" width="12.75" customWidth="1"/>
    <col min="7948" max="7948" width="19.5" customWidth="1"/>
    <col min="7949" max="8192" width="9" customWidth="1"/>
    <col min="8193" max="8193" width="22.25" customWidth="1"/>
    <col min="8194" max="8194" width="14.25" bestFit="1" customWidth="1"/>
    <col min="8195" max="8195" width="16.125" bestFit="1" customWidth="1"/>
    <col min="8196" max="8196" width="10.5" bestFit="1" customWidth="1"/>
    <col min="8197" max="8197" width="7.5" customWidth="1"/>
    <col min="8198" max="8198" width="18" bestFit="1" customWidth="1"/>
    <col min="8199" max="8201" width="9" customWidth="1"/>
    <col min="8202" max="8203" width="12.75" customWidth="1"/>
    <col min="8204" max="8204" width="19.5" customWidth="1"/>
    <col min="8205" max="8448" width="9" customWidth="1"/>
    <col min="8449" max="8449" width="22.25" customWidth="1"/>
    <col min="8450" max="8450" width="14.25" bestFit="1" customWidth="1"/>
    <col min="8451" max="8451" width="16.125" bestFit="1" customWidth="1"/>
    <col min="8452" max="8452" width="10.5" bestFit="1" customWidth="1"/>
    <col min="8453" max="8453" width="7.5" customWidth="1"/>
    <col min="8454" max="8454" width="18" bestFit="1" customWidth="1"/>
    <col min="8455" max="8457" width="9" customWidth="1"/>
    <col min="8458" max="8459" width="12.75" customWidth="1"/>
    <col min="8460" max="8460" width="19.5" customWidth="1"/>
    <col min="8461" max="8704" width="9" customWidth="1"/>
    <col min="8705" max="8705" width="22.25" customWidth="1"/>
    <col min="8706" max="8706" width="14.25" bestFit="1" customWidth="1"/>
    <col min="8707" max="8707" width="16.125" bestFit="1" customWidth="1"/>
    <col min="8708" max="8708" width="10.5" bestFit="1" customWidth="1"/>
    <col min="8709" max="8709" width="7.5" customWidth="1"/>
    <col min="8710" max="8710" width="18" bestFit="1" customWidth="1"/>
    <col min="8711" max="8713" width="9" customWidth="1"/>
    <col min="8714" max="8715" width="12.75" customWidth="1"/>
    <col min="8716" max="8716" width="19.5" customWidth="1"/>
    <col min="8717" max="8960" width="9" customWidth="1"/>
    <col min="8961" max="8961" width="22.25" customWidth="1"/>
    <col min="8962" max="8962" width="14.25" bestFit="1" customWidth="1"/>
    <col min="8963" max="8963" width="16.125" bestFit="1" customWidth="1"/>
    <col min="8964" max="8964" width="10.5" bestFit="1" customWidth="1"/>
    <col min="8965" max="8965" width="7.5" customWidth="1"/>
    <col min="8966" max="8966" width="18" bestFit="1" customWidth="1"/>
    <col min="8967" max="8969" width="9" customWidth="1"/>
    <col min="8970" max="8971" width="12.75" customWidth="1"/>
    <col min="8972" max="8972" width="19.5" customWidth="1"/>
    <col min="8973" max="9216" width="9" customWidth="1"/>
    <col min="9217" max="9217" width="22.25" customWidth="1"/>
    <col min="9218" max="9218" width="14.25" bestFit="1" customWidth="1"/>
    <col min="9219" max="9219" width="16.125" bestFit="1" customWidth="1"/>
    <col min="9220" max="9220" width="10.5" bestFit="1" customWidth="1"/>
    <col min="9221" max="9221" width="7.5" customWidth="1"/>
    <col min="9222" max="9222" width="18" bestFit="1" customWidth="1"/>
    <col min="9223" max="9225" width="9" customWidth="1"/>
    <col min="9226" max="9227" width="12.75" customWidth="1"/>
    <col min="9228" max="9228" width="19.5" customWidth="1"/>
    <col min="9229" max="9472" width="9" customWidth="1"/>
    <col min="9473" max="9473" width="22.25" customWidth="1"/>
    <col min="9474" max="9474" width="14.25" bestFit="1" customWidth="1"/>
    <col min="9475" max="9475" width="16.125" bestFit="1" customWidth="1"/>
    <col min="9476" max="9476" width="10.5" bestFit="1" customWidth="1"/>
    <col min="9477" max="9477" width="7.5" customWidth="1"/>
    <col min="9478" max="9478" width="18" bestFit="1" customWidth="1"/>
    <col min="9479" max="9481" width="9" customWidth="1"/>
    <col min="9482" max="9483" width="12.75" customWidth="1"/>
    <col min="9484" max="9484" width="19.5" customWidth="1"/>
    <col min="9485" max="9728" width="9" customWidth="1"/>
    <col min="9729" max="9729" width="22.25" customWidth="1"/>
    <col min="9730" max="9730" width="14.25" bestFit="1" customWidth="1"/>
    <col min="9731" max="9731" width="16.125" bestFit="1" customWidth="1"/>
    <col min="9732" max="9732" width="10.5" bestFit="1" customWidth="1"/>
    <col min="9733" max="9733" width="7.5" customWidth="1"/>
    <col min="9734" max="9734" width="18" bestFit="1" customWidth="1"/>
    <col min="9735" max="9737" width="9" customWidth="1"/>
    <col min="9738" max="9739" width="12.75" customWidth="1"/>
    <col min="9740" max="9740" width="19.5" customWidth="1"/>
    <col min="9741" max="9984" width="9" customWidth="1"/>
    <col min="9985" max="9985" width="22.25" customWidth="1"/>
    <col min="9986" max="9986" width="14.25" bestFit="1" customWidth="1"/>
    <col min="9987" max="9987" width="16.125" bestFit="1" customWidth="1"/>
    <col min="9988" max="9988" width="10.5" bestFit="1" customWidth="1"/>
    <col min="9989" max="9989" width="7.5" customWidth="1"/>
    <col min="9990" max="9990" width="18" bestFit="1" customWidth="1"/>
    <col min="9991" max="9993" width="9" customWidth="1"/>
    <col min="9994" max="9995" width="12.75" customWidth="1"/>
    <col min="9996" max="9996" width="19.5" customWidth="1"/>
    <col min="9997" max="10240" width="9" customWidth="1"/>
    <col min="10241" max="10241" width="22.25" customWidth="1"/>
    <col min="10242" max="10242" width="14.25" bestFit="1" customWidth="1"/>
    <col min="10243" max="10243" width="16.125" bestFit="1" customWidth="1"/>
    <col min="10244" max="10244" width="10.5" bestFit="1" customWidth="1"/>
    <col min="10245" max="10245" width="7.5" customWidth="1"/>
    <col min="10246" max="10246" width="18" bestFit="1" customWidth="1"/>
    <col min="10247" max="10249" width="9" customWidth="1"/>
    <col min="10250" max="10251" width="12.75" customWidth="1"/>
    <col min="10252" max="10252" width="19.5" customWidth="1"/>
    <col min="10253" max="10496" width="9" customWidth="1"/>
    <col min="10497" max="10497" width="22.25" customWidth="1"/>
    <col min="10498" max="10498" width="14.25" bestFit="1" customWidth="1"/>
    <col min="10499" max="10499" width="16.125" bestFit="1" customWidth="1"/>
    <col min="10500" max="10500" width="10.5" bestFit="1" customWidth="1"/>
    <col min="10501" max="10501" width="7.5" customWidth="1"/>
    <col min="10502" max="10502" width="18" bestFit="1" customWidth="1"/>
    <col min="10503" max="10505" width="9" customWidth="1"/>
    <col min="10506" max="10507" width="12.75" customWidth="1"/>
    <col min="10508" max="10508" width="19.5" customWidth="1"/>
    <col min="10509" max="10752" width="9" customWidth="1"/>
    <col min="10753" max="10753" width="22.25" customWidth="1"/>
    <col min="10754" max="10754" width="14.25" bestFit="1" customWidth="1"/>
    <col min="10755" max="10755" width="16.125" bestFit="1" customWidth="1"/>
    <col min="10756" max="10756" width="10.5" bestFit="1" customWidth="1"/>
    <col min="10757" max="10757" width="7.5" customWidth="1"/>
    <col min="10758" max="10758" width="18" bestFit="1" customWidth="1"/>
    <col min="10759" max="10761" width="9" customWidth="1"/>
    <col min="10762" max="10763" width="12.75" customWidth="1"/>
    <col min="10764" max="10764" width="19.5" customWidth="1"/>
    <col min="10765" max="11008" width="9" customWidth="1"/>
    <col min="11009" max="11009" width="22.25" customWidth="1"/>
    <col min="11010" max="11010" width="14.25" bestFit="1" customWidth="1"/>
    <col min="11011" max="11011" width="16.125" bestFit="1" customWidth="1"/>
    <col min="11012" max="11012" width="10.5" bestFit="1" customWidth="1"/>
    <col min="11013" max="11013" width="7.5" customWidth="1"/>
    <col min="11014" max="11014" width="18" bestFit="1" customWidth="1"/>
    <col min="11015" max="11017" width="9" customWidth="1"/>
    <col min="11018" max="11019" width="12.75" customWidth="1"/>
    <col min="11020" max="11020" width="19.5" customWidth="1"/>
    <col min="11021" max="11264" width="9" customWidth="1"/>
    <col min="11265" max="11265" width="22.25" customWidth="1"/>
    <col min="11266" max="11266" width="14.25" bestFit="1" customWidth="1"/>
    <col min="11267" max="11267" width="16.125" bestFit="1" customWidth="1"/>
    <col min="11268" max="11268" width="10.5" bestFit="1" customWidth="1"/>
    <col min="11269" max="11269" width="7.5" customWidth="1"/>
    <col min="11270" max="11270" width="18" bestFit="1" customWidth="1"/>
    <col min="11271" max="11273" width="9" customWidth="1"/>
    <col min="11274" max="11275" width="12.75" customWidth="1"/>
    <col min="11276" max="11276" width="19.5" customWidth="1"/>
    <col min="11277" max="11520" width="9" customWidth="1"/>
    <col min="11521" max="11521" width="22.25" customWidth="1"/>
    <col min="11522" max="11522" width="14.25" bestFit="1" customWidth="1"/>
    <col min="11523" max="11523" width="16.125" bestFit="1" customWidth="1"/>
    <col min="11524" max="11524" width="10.5" bestFit="1" customWidth="1"/>
    <col min="11525" max="11525" width="7.5" customWidth="1"/>
    <col min="11526" max="11526" width="18" bestFit="1" customWidth="1"/>
    <col min="11527" max="11529" width="9" customWidth="1"/>
    <col min="11530" max="11531" width="12.75" customWidth="1"/>
    <col min="11532" max="11532" width="19.5" customWidth="1"/>
    <col min="11533" max="11776" width="9" customWidth="1"/>
    <col min="11777" max="11777" width="22.25" customWidth="1"/>
    <col min="11778" max="11778" width="14.25" bestFit="1" customWidth="1"/>
    <col min="11779" max="11779" width="16.125" bestFit="1" customWidth="1"/>
    <col min="11780" max="11780" width="10.5" bestFit="1" customWidth="1"/>
    <col min="11781" max="11781" width="7.5" customWidth="1"/>
    <col min="11782" max="11782" width="18" bestFit="1" customWidth="1"/>
    <col min="11783" max="11785" width="9" customWidth="1"/>
    <col min="11786" max="11787" width="12.75" customWidth="1"/>
    <col min="11788" max="11788" width="19.5" customWidth="1"/>
    <col min="11789" max="12032" width="9" customWidth="1"/>
    <col min="12033" max="12033" width="22.25" customWidth="1"/>
    <col min="12034" max="12034" width="14.25" bestFit="1" customWidth="1"/>
    <col min="12035" max="12035" width="16.125" bestFit="1" customWidth="1"/>
    <col min="12036" max="12036" width="10.5" bestFit="1" customWidth="1"/>
    <col min="12037" max="12037" width="7.5" customWidth="1"/>
    <col min="12038" max="12038" width="18" bestFit="1" customWidth="1"/>
    <col min="12039" max="12041" width="9" customWidth="1"/>
    <col min="12042" max="12043" width="12.75" customWidth="1"/>
    <col min="12044" max="12044" width="19.5" customWidth="1"/>
    <col min="12045" max="12288" width="9" customWidth="1"/>
    <col min="12289" max="12289" width="22.25" customWidth="1"/>
    <col min="12290" max="12290" width="14.25" bestFit="1" customWidth="1"/>
    <col min="12291" max="12291" width="16.125" bestFit="1" customWidth="1"/>
    <col min="12292" max="12292" width="10.5" bestFit="1" customWidth="1"/>
    <col min="12293" max="12293" width="7.5" customWidth="1"/>
    <col min="12294" max="12294" width="18" bestFit="1" customWidth="1"/>
    <col min="12295" max="12297" width="9" customWidth="1"/>
    <col min="12298" max="12299" width="12.75" customWidth="1"/>
    <col min="12300" max="12300" width="19.5" customWidth="1"/>
    <col min="12301" max="12544" width="9" customWidth="1"/>
    <col min="12545" max="12545" width="22.25" customWidth="1"/>
    <col min="12546" max="12546" width="14.25" bestFit="1" customWidth="1"/>
    <col min="12547" max="12547" width="16.125" bestFit="1" customWidth="1"/>
    <col min="12548" max="12548" width="10.5" bestFit="1" customWidth="1"/>
    <col min="12549" max="12549" width="7.5" customWidth="1"/>
    <col min="12550" max="12550" width="18" bestFit="1" customWidth="1"/>
    <col min="12551" max="12553" width="9" customWidth="1"/>
    <col min="12554" max="12555" width="12.75" customWidth="1"/>
    <col min="12556" max="12556" width="19.5" customWidth="1"/>
    <col min="12557" max="12800" width="9" customWidth="1"/>
    <col min="12801" max="12801" width="22.25" customWidth="1"/>
    <col min="12802" max="12802" width="14.25" bestFit="1" customWidth="1"/>
    <col min="12803" max="12803" width="16.125" bestFit="1" customWidth="1"/>
    <col min="12804" max="12804" width="10.5" bestFit="1" customWidth="1"/>
    <col min="12805" max="12805" width="7.5" customWidth="1"/>
    <col min="12806" max="12806" width="18" bestFit="1" customWidth="1"/>
    <col min="12807" max="12809" width="9" customWidth="1"/>
    <col min="12810" max="12811" width="12.75" customWidth="1"/>
    <col min="12812" max="12812" width="19.5" customWidth="1"/>
    <col min="12813" max="13056" width="9" customWidth="1"/>
    <col min="13057" max="13057" width="22.25" customWidth="1"/>
    <col min="13058" max="13058" width="14.25" bestFit="1" customWidth="1"/>
    <col min="13059" max="13059" width="16.125" bestFit="1" customWidth="1"/>
    <col min="13060" max="13060" width="10.5" bestFit="1" customWidth="1"/>
    <col min="13061" max="13061" width="7.5" customWidth="1"/>
    <col min="13062" max="13062" width="18" bestFit="1" customWidth="1"/>
    <col min="13063" max="13065" width="9" customWidth="1"/>
    <col min="13066" max="13067" width="12.75" customWidth="1"/>
    <col min="13068" max="13068" width="19.5" customWidth="1"/>
    <col min="13069" max="13312" width="9" customWidth="1"/>
    <col min="13313" max="13313" width="22.25" customWidth="1"/>
    <col min="13314" max="13314" width="14.25" bestFit="1" customWidth="1"/>
    <col min="13315" max="13315" width="16.125" bestFit="1" customWidth="1"/>
    <col min="13316" max="13316" width="10.5" bestFit="1" customWidth="1"/>
    <col min="13317" max="13317" width="7.5" customWidth="1"/>
    <col min="13318" max="13318" width="18" bestFit="1" customWidth="1"/>
    <col min="13319" max="13321" width="9" customWidth="1"/>
    <col min="13322" max="13323" width="12.75" customWidth="1"/>
    <col min="13324" max="13324" width="19.5" customWidth="1"/>
    <col min="13325" max="13568" width="9" customWidth="1"/>
    <col min="13569" max="13569" width="22.25" customWidth="1"/>
    <col min="13570" max="13570" width="14.25" bestFit="1" customWidth="1"/>
    <col min="13571" max="13571" width="16.125" bestFit="1" customWidth="1"/>
    <col min="13572" max="13572" width="10.5" bestFit="1" customWidth="1"/>
    <col min="13573" max="13573" width="7.5" customWidth="1"/>
    <col min="13574" max="13574" width="18" bestFit="1" customWidth="1"/>
    <col min="13575" max="13577" width="9" customWidth="1"/>
    <col min="13578" max="13579" width="12.75" customWidth="1"/>
    <col min="13580" max="13580" width="19.5" customWidth="1"/>
    <col min="13581" max="13824" width="9" customWidth="1"/>
    <col min="13825" max="13825" width="22.25" customWidth="1"/>
    <col min="13826" max="13826" width="14.25" bestFit="1" customWidth="1"/>
    <col min="13827" max="13827" width="16.125" bestFit="1" customWidth="1"/>
    <col min="13828" max="13828" width="10.5" bestFit="1" customWidth="1"/>
    <col min="13829" max="13829" width="7.5" customWidth="1"/>
    <col min="13830" max="13830" width="18" bestFit="1" customWidth="1"/>
    <col min="13831" max="13833" width="9" customWidth="1"/>
    <col min="13834" max="13835" width="12.75" customWidth="1"/>
    <col min="13836" max="13836" width="19.5" customWidth="1"/>
    <col min="13837" max="14080" width="9" customWidth="1"/>
    <col min="14081" max="14081" width="22.25" customWidth="1"/>
    <col min="14082" max="14082" width="14.25" bestFit="1" customWidth="1"/>
    <col min="14083" max="14083" width="16.125" bestFit="1" customWidth="1"/>
    <col min="14084" max="14084" width="10.5" bestFit="1" customWidth="1"/>
    <col min="14085" max="14085" width="7.5" customWidth="1"/>
    <col min="14086" max="14086" width="18" bestFit="1" customWidth="1"/>
    <col min="14087" max="14089" width="9" customWidth="1"/>
    <col min="14090" max="14091" width="12.75" customWidth="1"/>
    <col min="14092" max="14092" width="19.5" customWidth="1"/>
    <col min="14093" max="14336" width="9" customWidth="1"/>
    <col min="14337" max="14337" width="22.25" customWidth="1"/>
    <col min="14338" max="14338" width="14.25" bestFit="1" customWidth="1"/>
    <col min="14339" max="14339" width="16.125" bestFit="1" customWidth="1"/>
    <col min="14340" max="14340" width="10.5" bestFit="1" customWidth="1"/>
    <col min="14341" max="14341" width="7.5" customWidth="1"/>
    <col min="14342" max="14342" width="18" bestFit="1" customWidth="1"/>
    <col min="14343" max="14345" width="9" customWidth="1"/>
    <col min="14346" max="14347" width="12.75" customWidth="1"/>
    <col min="14348" max="14348" width="19.5" customWidth="1"/>
    <col min="14349" max="14592" width="9" customWidth="1"/>
    <col min="14593" max="14593" width="22.25" customWidth="1"/>
    <col min="14594" max="14594" width="14.25" bestFit="1" customWidth="1"/>
    <col min="14595" max="14595" width="16.125" bestFit="1" customWidth="1"/>
    <col min="14596" max="14596" width="10.5" bestFit="1" customWidth="1"/>
    <col min="14597" max="14597" width="7.5" customWidth="1"/>
    <col min="14598" max="14598" width="18" bestFit="1" customWidth="1"/>
    <col min="14599" max="14601" width="9" customWidth="1"/>
    <col min="14602" max="14603" width="12.75" customWidth="1"/>
    <col min="14604" max="14604" width="19.5" customWidth="1"/>
    <col min="14605" max="14848" width="9" customWidth="1"/>
    <col min="14849" max="14849" width="22.25" customWidth="1"/>
    <col min="14850" max="14850" width="14.25" bestFit="1" customWidth="1"/>
    <col min="14851" max="14851" width="16.125" bestFit="1" customWidth="1"/>
    <col min="14852" max="14852" width="10.5" bestFit="1" customWidth="1"/>
    <col min="14853" max="14853" width="7.5" customWidth="1"/>
    <col min="14854" max="14854" width="18" bestFit="1" customWidth="1"/>
    <col min="14855" max="14857" width="9" customWidth="1"/>
    <col min="14858" max="14859" width="12.75" customWidth="1"/>
    <col min="14860" max="14860" width="19.5" customWidth="1"/>
    <col min="14861" max="15104" width="9" customWidth="1"/>
    <col min="15105" max="15105" width="22.25" customWidth="1"/>
    <col min="15106" max="15106" width="14.25" bestFit="1" customWidth="1"/>
    <col min="15107" max="15107" width="16.125" bestFit="1" customWidth="1"/>
    <col min="15108" max="15108" width="10.5" bestFit="1" customWidth="1"/>
    <col min="15109" max="15109" width="7.5" customWidth="1"/>
    <col min="15110" max="15110" width="18" bestFit="1" customWidth="1"/>
    <col min="15111" max="15113" width="9" customWidth="1"/>
    <col min="15114" max="15115" width="12.75" customWidth="1"/>
    <col min="15116" max="15116" width="19.5" customWidth="1"/>
    <col min="15117" max="15360" width="9" customWidth="1"/>
    <col min="15361" max="15361" width="22.25" customWidth="1"/>
    <col min="15362" max="15362" width="14.25" bestFit="1" customWidth="1"/>
    <col min="15363" max="15363" width="16.125" bestFit="1" customWidth="1"/>
    <col min="15364" max="15364" width="10.5" bestFit="1" customWidth="1"/>
    <col min="15365" max="15365" width="7.5" customWidth="1"/>
    <col min="15366" max="15366" width="18" bestFit="1" customWidth="1"/>
    <col min="15367" max="15369" width="9" customWidth="1"/>
    <col min="15370" max="15371" width="12.75" customWidth="1"/>
    <col min="15372" max="15372" width="19.5" customWidth="1"/>
    <col min="15373" max="15616" width="9" customWidth="1"/>
    <col min="15617" max="15617" width="22.25" customWidth="1"/>
    <col min="15618" max="15618" width="14.25" bestFit="1" customWidth="1"/>
    <col min="15619" max="15619" width="16.125" bestFit="1" customWidth="1"/>
    <col min="15620" max="15620" width="10.5" bestFit="1" customWidth="1"/>
    <col min="15621" max="15621" width="7.5" customWidth="1"/>
    <col min="15622" max="15622" width="18" bestFit="1" customWidth="1"/>
    <col min="15623" max="15625" width="9" customWidth="1"/>
    <col min="15626" max="15627" width="12.75" customWidth="1"/>
    <col min="15628" max="15628" width="19.5" customWidth="1"/>
    <col min="15629" max="15872" width="9" customWidth="1"/>
    <col min="15873" max="15873" width="22.25" customWidth="1"/>
    <col min="15874" max="15874" width="14.25" bestFit="1" customWidth="1"/>
    <col min="15875" max="15875" width="16.125" bestFit="1" customWidth="1"/>
    <col min="15876" max="15876" width="10.5" bestFit="1" customWidth="1"/>
    <col min="15877" max="15877" width="7.5" customWidth="1"/>
    <col min="15878" max="15878" width="18" bestFit="1" customWidth="1"/>
    <col min="15879" max="15881" width="9" customWidth="1"/>
    <col min="15882" max="15883" width="12.75" customWidth="1"/>
    <col min="15884" max="15884" width="19.5" customWidth="1"/>
    <col min="15885" max="16128" width="9" customWidth="1"/>
    <col min="16129" max="16129" width="22.25" customWidth="1"/>
    <col min="16130" max="16130" width="14.25" bestFit="1" customWidth="1"/>
    <col min="16131" max="16131" width="16.125" bestFit="1" customWidth="1"/>
    <col min="16132" max="16132" width="10.5" bestFit="1" customWidth="1"/>
    <col min="16133" max="16133" width="7.5" customWidth="1"/>
    <col min="16134" max="16134" width="18" bestFit="1" customWidth="1"/>
    <col min="16135" max="16137" width="9" customWidth="1"/>
    <col min="16138" max="16139" width="12.75" customWidth="1"/>
    <col min="16140" max="16140" width="19.5" customWidth="1"/>
    <col min="16141" max="16384" width="9" customWidth="1"/>
  </cols>
  <sheetData>
    <row r="1" spans="1:16">
      <c r="A1" t="s">
        <v>77</v>
      </c>
    </row>
    <row r="2" spans="1:16">
      <c r="A2" t="s">
        <v>78</v>
      </c>
      <c r="K2" s="118" t="s">
        <v>115</v>
      </c>
    </row>
    <row r="3" spans="1:16">
      <c r="A3" t="s">
        <v>79</v>
      </c>
    </row>
    <row r="4" spans="1:16" ht="14.25" thickBot="1">
      <c r="A4" s="120" t="s">
        <v>80</v>
      </c>
      <c r="B4" s="120" t="s">
        <v>81</v>
      </c>
      <c r="C4" s="121" t="s">
        <v>82</v>
      </c>
      <c r="D4" s="122" t="s">
        <v>83</v>
      </c>
      <c r="E4" s="123" t="s">
        <v>84</v>
      </c>
      <c r="F4" s="122" t="s">
        <v>85</v>
      </c>
      <c r="J4" s="122" t="s">
        <v>86</v>
      </c>
      <c r="K4" s="123" t="s">
        <v>84</v>
      </c>
      <c r="L4" s="122" t="s">
        <v>87</v>
      </c>
      <c r="M4" s="124" t="s">
        <v>65</v>
      </c>
      <c r="N4" s="124" t="s">
        <v>66</v>
      </c>
      <c r="O4" s="124" t="s">
        <v>88</v>
      </c>
      <c r="P4" s="124" t="s">
        <v>68</v>
      </c>
    </row>
    <row r="5" spans="1:16">
      <c r="A5" s="125" t="s">
        <v>89</v>
      </c>
      <c r="B5" s="125" t="s">
        <v>90</v>
      </c>
      <c r="C5" s="125" t="s">
        <v>91</v>
      </c>
      <c r="D5" s="126">
        <f>ROUND(P5,0)</f>
        <v>128</v>
      </c>
      <c r="E5" s="127">
        <v>1</v>
      </c>
      <c r="F5" s="128">
        <f>D5*E5</f>
        <v>128</v>
      </c>
      <c r="J5" s="129">
        <v>15600</v>
      </c>
      <c r="K5" s="127">
        <v>1</v>
      </c>
      <c r="L5" s="130">
        <f>J5*K5</f>
        <v>15600</v>
      </c>
      <c r="M5" s="124">
        <v>0.45</v>
      </c>
      <c r="N5" s="124">
        <f>L5*M5/110</f>
        <v>63.81818181818182</v>
      </c>
      <c r="O5" s="131">
        <v>0.5</v>
      </c>
      <c r="P5" s="124">
        <f>N5/(1-O5)</f>
        <v>127.63636363636364</v>
      </c>
    </row>
    <row r="6" spans="1:16">
      <c r="A6" s="125" t="s">
        <v>92</v>
      </c>
      <c r="B6" s="125" t="s">
        <v>90</v>
      </c>
      <c r="C6" s="125" t="s">
        <v>93</v>
      </c>
      <c r="D6" s="126">
        <f t="shared" ref="D6:D9" si="0">ROUND(P6,0)</f>
        <v>128</v>
      </c>
      <c r="E6" s="127">
        <v>1</v>
      </c>
      <c r="F6" s="128">
        <f>D6*E6</f>
        <v>128</v>
      </c>
      <c r="J6" s="129">
        <v>15600</v>
      </c>
      <c r="K6" s="127">
        <v>1</v>
      </c>
      <c r="L6" s="130">
        <f>J6*K6</f>
        <v>15600</v>
      </c>
      <c r="M6" s="124">
        <v>0.45</v>
      </c>
      <c r="N6" s="124">
        <f t="shared" ref="N6:N9" si="1">L6*M6/110</f>
        <v>63.81818181818182</v>
      </c>
      <c r="O6" s="131">
        <v>0.5</v>
      </c>
      <c r="P6" s="124">
        <f t="shared" ref="P6:P9" si="2">N6/(1-O6)</f>
        <v>127.63636363636364</v>
      </c>
    </row>
    <row r="7" spans="1:16">
      <c r="A7" s="124" t="s">
        <v>94</v>
      </c>
      <c r="B7" s="124" t="s">
        <v>95</v>
      </c>
      <c r="C7" s="124" t="s">
        <v>96</v>
      </c>
      <c r="D7" s="126">
        <f t="shared" si="0"/>
        <v>749</v>
      </c>
      <c r="E7" s="132">
        <v>2</v>
      </c>
      <c r="F7" s="128">
        <f>D7*E7</f>
        <v>1498</v>
      </c>
      <c r="J7" s="130">
        <v>45800</v>
      </c>
      <c r="K7" s="132">
        <v>2</v>
      </c>
      <c r="L7" s="130">
        <f>J7*K7</f>
        <v>91600</v>
      </c>
      <c r="M7" s="124">
        <v>0.45</v>
      </c>
      <c r="N7" s="124">
        <f t="shared" si="1"/>
        <v>374.72727272727275</v>
      </c>
      <c r="O7" s="131">
        <v>0.5</v>
      </c>
      <c r="P7" s="124">
        <f t="shared" si="2"/>
        <v>749.4545454545455</v>
      </c>
    </row>
    <row r="8" spans="1:16">
      <c r="A8" s="124" t="s">
        <v>94</v>
      </c>
      <c r="B8" s="124" t="s">
        <v>97</v>
      </c>
      <c r="C8" s="124" t="s">
        <v>98</v>
      </c>
      <c r="D8" s="126">
        <f t="shared" si="0"/>
        <v>152</v>
      </c>
      <c r="E8" s="132">
        <v>1</v>
      </c>
      <c r="F8" s="128">
        <f>D8*E8</f>
        <v>152</v>
      </c>
      <c r="J8" s="130">
        <v>18600</v>
      </c>
      <c r="K8" s="132">
        <v>1</v>
      </c>
      <c r="L8" s="130">
        <f>J8*K8</f>
        <v>18600</v>
      </c>
      <c r="M8" s="124">
        <v>0.45</v>
      </c>
      <c r="N8" s="124">
        <f t="shared" si="1"/>
        <v>76.090909090909093</v>
      </c>
      <c r="O8" s="131">
        <v>0.5</v>
      </c>
      <c r="P8" s="124">
        <f t="shared" si="2"/>
        <v>152.18181818181819</v>
      </c>
    </row>
    <row r="9" spans="1:16">
      <c r="A9" s="133" t="s">
        <v>99</v>
      </c>
      <c r="B9" s="133" t="s">
        <v>100</v>
      </c>
      <c r="C9" s="133" t="s">
        <v>101</v>
      </c>
      <c r="D9" s="126">
        <f t="shared" si="0"/>
        <v>79</v>
      </c>
      <c r="E9" s="134">
        <v>4</v>
      </c>
      <c r="F9" s="128">
        <f>D9*E9</f>
        <v>316</v>
      </c>
      <c r="J9" s="135">
        <v>2400</v>
      </c>
      <c r="K9" s="134">
        <v>4</v>
      </c>
      <c r="L9" s="130">
        <f>J9*K9</f>
        <v>9600</v>
      </c>
      <c r="M9" s="124">
        <v>0.45</v>
      </c>
      <c r="N9" s="124">
        <f t="shared" si="1"/>
        <v>39.272727272727273</v>
      </c>
      <c r="O9" s="131">
        <v>0.5</v>
      </c>
      <c r="P9" s="124">
        <f t="shared" si="2"/>
        <v>78.545454545454547</v>
      </c>
    </row>
    <row r="10" spans="1:16">
      <c r="A10" s="136"/>
      <c r="D10" s="137"/>
      <c r="F10" s="137"/>
      <c r="J10" s="138"/>
      <c r="L10" s="138"/>
    </row>
    <row r="12" spans="1:16">
      <c r="A12" t="s">
        <v>102</v>
      </c>
    </row>
    <row r="13" spans="1:16">
      <c r="A13" t="s">
        <v>103</v>
      </c>
    </row>
    <row r="14" spans="1:16">
      <c r="A14" t="s">
        <v>104</v>
      </c>
    </row>
    <row r="15" spans="1:16" ht="14.25" thickBot="1">
      <c r="A15" s="120" t="s">
        <v>80</v>
      </c>
      <c r="B15" s="120" t="s">
        <v>81</v>
      </c>
      <c r="C15" s="121" t="s">
        <v>82</v>
      </c>
      <c r="D15" s="122" t="s">
        <v>83</v>
      </c>
      <c r="E15" s="123" t="s">
        <v>84</v>
      </c>
      <c r="F15" s="122" t="s">
        <v>85</v>
      </c>
      <c r="J15" s="122" t="s">
        <v>86</v>
      </c>
      <c r="K15" s="123" t="s">
        <v>84</v>
      </c>
      <c r="L15" s="122" t="s">
        <v>87</v>
      </c>
      <c r="M15" s="124" t="s">
        <v>65</v>
      </c>
      <c r="N15" s="124" t="s">
        <v>66</v>
      </c>
      <c r="O15" s="124" t="s">
        <v>88</v>
      </c>
      <c r="P15" s="124" t="s">
        <v>68</v>
      </c>
    </row>
    <row r="16" spans="1:16">
      <c r="A16" s="125" t="s">
        <v>89</v>
      </c>
      <c r="B16" s="125" t="s">
        <v>90</v>
      </c>
      <c r="C16" s="125" t="s">
        <v>91</v>
      </c>
      <c r="D16" s="126">
        <f t="shared" ref="D16:D20" si="3">ROUND(P16,0)</f>
        <v>128</v>
      </c>
      <c r="E16" s="127">
        <v>1</v>
      </c>
      <c r="F16" s="128">
        <f>D16*E16</f>
        <v>128</v>
      </c>
      <c r="J16" s="129">
        <v>15600</v>
      </c>
      <c r="K16" s="127">
        <v>1</v>
      </c>
      <c r="L16" s="130">
        <f>J16*K16</f>
        <v>15600</v>
      </c>
      <c r="M16" s="124">
        <v>0.45</v>
      </c>
      <c r="N16" s="124">
        <f>L16*M16/110</f>
        <v>63.81818181818182</v>
      </c>
      <c r="O16" s="131">
        <v>0.5</v>
      </c>
      <c r="P16" s="124">
        <f>N16/(1-O16)</f>
        <v>127.63636363636364</v>
      </c>
    </row>
    <row r="17" spans="1:16">
      <c r="A17" s="125" t="s">
        <v>92</v>
      </c>
      <c r="B17" s="125" t="s">
        <v>90</v>
      </c>
      <c r="C17" s="125" t="s">
        <v>93</v>
      </c>
      <c r="D17" s="126">
        <f t="shared" si="3"/>
        <v>128</v>
      </c>
      <c r="E17" s="127">
        <v>1</v>
      </c>
      <c r="F17" s="128">
        <f>D17*E17</f>
        <v>128</v>
      </c>
      <c r="J17" s="129">
        <v>15600</v>
      </c>
      <c r="K17" s="127">
        <v>1</v>
      </c>
      <c r="L17" s="130">
        <f>J17*K17</f>
        <v>15600</v>
      </c>
      <c r="M17" s="124">
        <v>0.45</v>
      </c>
      <c r="N17" s="124">
        <f t="shared" ref="N17:N20" si="4">L17*M17/110</f>
        <v>63.81818181818182</v>
      </c>
      <c r="O17" s="131">
        <v>0.5</v>
      </c>
      <c r="P17" s="124">
        <f t="shared" ref="P17:P20" si="5">N17/(1-O17)</f>
        <v>127.63636363636364</v>
      </c>
    </row>
    <row r="18" spans="1:16">
      <c r="A18" s="124" t="s">
        <v>94</v>
      </c>
      <c r="B18" s="124" t="s">
        <v>95</v>
      </c>
      <c r="C18" s="124" t="s">
        <v>96</v>
      </c>
      <c r="D18" s="126">
        <f t="shared" si="3"/>
        <v>749</v>
      </c>
      <c r="E18" s="132">
        <v>2</v>
      </c>
      <c r="F18" s="128">
        <f>D18*E18</f>
        <v>1498</v>
      </c>
      <c r="J18" s="130">
        <v>45800</v>
      </c>
      <c r="K18" s="132">
        <v>2</v>
      </c>
      <c r="L18" s="130">
        <f>J18*K18</f>
        <v>91600</v>
      </c>
      <c r="M18" s="124">
        <v>0.45</v>
      </c>
      <c r="N18" s="124">
        <f t="shared" si="4"/>
        <v>374.72727272727275</v>
      </c>
      <c r="O18" s="131">
        <v>0.5</v>
      </c>
      <c r="P18" s="124">
        <f t="shared" si="5"/>
        <v>749.4545454545455</v>
      </c>
    </row>
    <row r="19" spans="1:16">
      <c r="A19" s="124" t="s">
        <v>94</v>
      </c>
      <c r="B19" s="124" t="s">
        <v>97</v>
      </c>
      <c r="C19" s="124" t="s">
        <v>98</v>
      </c>
      <c r="D19" s="126">
        <f t="shared" si="3"/>
        <v>152</v>
      </c>
      <c r="E19" s="132">
        <v>1</v>
      </c>
      <c r="F19" s="128">
        <f>D19*E19</f>
        <v>152</v>
      </c>
      <c r="J19" s="130">
        <v>18600</v>
      </c>
      <c r="K19" s="132">
        <v>1</v>
      </c>
      <c r="L19" s="130">
        <f>J19*K19</f>
        <v>18600</v>
      </c>
      <c r="M19" s="124">
        <v>0.45</v>
      </c>
      <c r="N19" s="124">
        <f t="shared" si="4"/>
        <v>76.090909090909093</v>
      </c>
      <c r="O19" s="131">
        <v>0.5</v>
      </c>
      <c r="P19" s="124">
        <f t="shared" si="5"/>
        <v>152.18181818181819</v>
      </c>
    </row>
    <row r="20" spans="1:16">
      <c r="A20" s="133" t="s">
        <v>99</v>
      </c>
      <c r="B20" s="133" t="s">
        <v>100</v>
      </c>
      <c r="C20" s="133" t="s">
        <v>105</v>
      </c>
      <c r="D20" s="126">
        <f t="shared" si="3"/>
        <v>82</v>
      </c>
      <c r="E20" s="134">
        <v>4</v>
      </c>
      <c r="F20" s="128">
        <f>D20*E20</f>
        <v>328</v>
      </c>
      <c r="J20" s="135">
        <v>2500</v>
      </c>
      <c r="K20" s="134">
        <v>4</v>
      </c>
      <c r="L20" s="130">
        <f>J20*K20</f>
        <v>10000</v>
      </c>
      <c r="M20" s="124">
        <v>0.45</v>
      </c>
      <c r="N20" s="124">
        <f t="shared" si="4"/>
        <v>40.909090909090907</v>
      </c>
      <c r="O20" s="131">
        <v>0.5</v>
      </c>
      <c r="P20" s="124">
        <f t="shared" si="5"/>
        <v>81.818181818181813</v>
      </c>
    </row>
    <row r="23" spans="1:16">
      <c r="A23" t="s">
        <v>106</v>
      </c>
    </row>
    <row r="24" spans="1:16">
      <c r="A24" t="s">
        <v>107</v>
      </c>
    </row>
    <row r="25" spans="1:16">
      <c r="A25" t="s">
        <v>108</v>
      </c>
    </row>
    <row r="26" spans="1:16" ht="14.25" thickBot="1">
      <c r="A26" s="120" t="s">
        <v>80</v>
      </c>
      <c r="B26" s="120" t="s">
        <v>81</v>
      </c>
      <c r="C26" s="121" t="s">
        <v>82</v>
      </c>
      <c r="D26" s="122" t="s">
        <v>83</v>
      </c>
      <c r="E26" s="123" t="s">
        <v>84</v>
      </c>
      <c r="F26" s="122" t="s">
        <v>85</v>
      </c>
      <c r="J26" s="122" t="s">
        <v>86</v>
      </c>
      <c r="K26" s="123" t="s">
        <v>84</v>
      </c>
      <c r="L26" s="122" t="s">
        <v>87</v>
      </c>
      <c r="M26" s="124" t="s">
        <v>65</v>
      </c>
      <c r="N26" s="124" t="s">
        <v>66</v>
      </c>
      <c r="O26" s="124" t="s">
        <v>88</v>
      </c>
      <c r="P26" s="124" t="s">
        <v>68</v>
      </c>
    </row>
    <row r="27" spans="1:16">
      <c r="A27" s="124" t="s">
        <v>94</v>
      </c>
      <c r="B27" s="124" t="s">
        <v>95</v>
      </c>
      <c r="C27" s="124" t="s">
        <v>109</v>
      </c>
      <c r="D27" s="126">
        <f t="shared" ref="D27:D31" si="6">ROUND(P27,0)</f>
        <v>375</v>
      </c>
      <c r="E27" s="132">
        <v>2</v>
      </c>
      <c r="F27" s="128">
        <f>D27*E27</f>
        <v>750</v>
      </c>
      <c r="J27" s="130">
        <v>22900</v>
      </c>
      <c r="K27" s="132">
        <v>2</v>
      </c>
      <c r="L27" s="130">
        <f>J27*K27</f>
        <v>45800</v>
      </c>
      <c r="M27" s="124">
        <v>0.45</v>
      </c>
      <c r="N27" s="124">
        <f>L27*M27/110</f>
        <v>187.36363636363637</v>
      </c>
      <c r="O27" s="131">
        <v>0.5</v>
      </c>
      <c r="P27" s="124">
        <f>N27/(1-O27)</f>
        <v>374.72727272727275</v>
      </c>
    </row>
    <row r="28" spans="1:16">
      <c r="A28" s="124" t="s">
        <v>94</v>
      </c>
      <c r="B28" s="124" t="s">
        <v>97</v>
      </c>
      <c r="C28" s="124" t="s">
        <v>98</v>
      </c>
      <c r="D28" s="126">
        <f t="shared" si="6"/>
        <v>152</v>
      </c>
      <c r="E28" s="132">
        <v>1</v>
      </c>
      <c r="F28" s="128">
        <f>D28*E28</f>
        <v>152</v>
      </c>
      <c r="J28" s="130">
        <v>18600</v>
      </c>
      <c r="K28" s="132">
        <v>1</v>
      </c>
      <c r="L28" s="130">
        <f>J28*K28</f>
        <v>18600</v>
      </c>
      <c r="M28" s="124">
        <v>0.45</v>
      </c>
      <c r="N28" s="124">
        <f t="shared" ref="N28:N31" si="7">L28*M28/110</f>
        <v>76.090909090909093</v>
      </c>
      <c r="O28" s="131">
        <v>0.5</v>
      </c>
      <c r="P28" s="124">
        <f t="shared" ref="P28:P31" si="8">N28/(1-O28)</f>
        <v>152.18181818181819</v>
      </c>
    </row>
    <row r="29" spans="1:16">
      <c r="A29" s="133" t="s">
        <v>99</v>
      </c>
      <c r="B29" s="133" t="s">
        <v>100</v>
      </c>
      <c r="C29" s="133" t="s">
        <v>105</v>
      </c>
      <c r="D29" s="126">
        <f t="shared" si="6"/>
        <v>82</v>
      </c>
      <c r="E29" s="134">
        <v>4</v>
      </c>
      <c r="F29" s="128">
        <f>D29*E29</f>
        <v>328</v>
      </c>
      <c r="J29" s="135">
        <v>2500</v>
      </c>
      <c r="K29" s="134">
        <v>4</v>
      </c>
      <c r="L29" s="130">
        <f>J29*K29</f>
        <v>10000</v>
      </c>
      <c r="M29" s="124">
        <v>0.45</v>
      </c>
      <c r="N29" s="124">
        <f t="shared" si="7"/>
        <v>40.909090909090907</v>
      </c>
      <c r="O29" s="131">
        <v>0.5</v>
      </c>
      <c r="P29" s="124">
        <f t="shared" si="8"/>
        <v>81.818181818181813</v>
      </c>
    </row>
    <row r="30" spans="1:16">
      <c r="A30" s="133" t="s">
        <v>110</v>
      </c>
      <c r="B30" s="133" t="s">
        <v>111</v>
      </c>
      <c r="C30" s="139" t="s">
        <v>112</v>
      </c>
      <c r="D30" s="126">
        <f t="shared" si="6"/>
        <v>6</v>
      </c>
      <c r="E30" s="130">
        <v>1</v>
      </c>
      <c r="F30" s="140">
        <f>D30*E30</f>
        <v>6</v>
      </c>
      <c r="J30" s="132">
        <v>700</v>
      </c>
      <c r="K30" s="130">
        <v>1</v>
      </c>
      <c r="L30" s="132">
        <f>J30*K30</f>
        <v>700</v>
      </c>
      <c r="M30" s="124">
        <v>0.45</v>
      </c>
      <c r="N30" s="124">
        <f t="shared" si="7"/>
        <v>2.8636363636363638</v>
      </c>
      <c r="O30" s="131">
        <v>0.5</v>
      </c>
      <c r="P30" s="124">
        <f t="shared" si="8"/>
        <v>5.7272727272727275</v>
      </c>
    </row>
    <row r="31" spans="1:16">
      <c r="A31" s="133" t="s">
        <v>110</v>
      </c>
      <c r="B31" s="133" t="s">
        <v>113</v>
      </c>
      <c r="C31" s="139" t="s">
        <v>114</v>
      </c>
      <c r="D31" s="126">
        <f t="shared" si="6"/>
        <v>7</v>
      </c>
      <c r="E31" s="130">
        <v>1</v>
      </c>
      <c r="F31" s="140">
        <f>D31*E31</f>
        <v>7</v>
      </c>
      <c r="J31" s="132">
        <v>800</v>
      </c>
      <c r="K31" s="130">
        <v>1</v>
      </c>
      <c r="L31" s="132">
        <f>J31*K31</f>
        <v>800</v>
      </c>
      <c r="M31" s="124">
        <v>0.45</v>
      </c>
      <c r="N31" s="124">
        <f t="shared" si="7"/>
        <v>3.2727272727272729</v>
      </c>
      <c r="O31" s="131">
        <v>0.5</v>
      </c>
      <c r="P31" s="124">
        <f t="shared" si="8"/>
        <v>6.5454545454545459</v>
      </c>
    </row>
    <row r="32" spans="1:16">
      <c r="F32" s="1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QUOTE</vt:lpstr>
      <vt:lpstr>Price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2013-02-25T09:12:27Z</cp:lastPrinted>
  <dcterms:created xsi:type="dcterms:W3CDTF">2000-06-29T05:08:18Z</dcterms:created>
  <dcterms:modified xsi:type="dcterms:W3CDTF">2013-02-25T09:12:41Z</dcterms:modified>
</cp:coreProperties>
</file>