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7" i="1" s="1"/>
  <c r="J41" i="1" s="1"/>
  <c r="J43" i="1" s="1"/>
</calcChain>
</file>

<file path=xl/sharedStrings.xml><?xml version="1.0" encoding="utf-8"?>
<sst xmlns="http://schemas.openxmlformats.org/spreadsheetml/2006/main" count="104" uniqueCount="91">
  <si>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</si>
  <si>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</si>
  <si>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</si>
  <si>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</si>
  <si>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</si>
  <si>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</si>
  <si>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</si>
  <si>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</si>
  <si>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</si>
  <si>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</si>
  <si>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</si>
  <si>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</si>
  <si>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</si>
  <si>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</si>
  <si>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</si>
  <si>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</si>
  <si>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</si>
  <si>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</si>
  <si>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</si>
  <si>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</si>
  <si>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</si>
  <si>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</si>
  <si>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</si>
  <si>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</si>
  <si>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</si>
  <si>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</si>
  <si>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</si>
  <si>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</si>
  <si>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</si>
  <si>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</si>
  <si>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</si>
  <si>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</si>
  <si>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</si>
  <si>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</si>
  <si>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</si>
  <si>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</si>
  <si>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</si>
  <si>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</si>
  <si>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</si>
  <si>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</si>
  <si>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</si>
  <si>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</si>
  <si>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</si>
  <si>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</si>
  <si>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</si>
  <si>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</si>
  <si>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</si>
  <si>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</si>
  <si>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</si>
  <si>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</si>
  <si>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</si>
  <si>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</si>
  <si>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</si>
  <si>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</si>
  <si>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</si>
  <si>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</si>
  <si>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</si>
  <si>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</si>
  <si>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</si>
  <si>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</si>
  <si>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</si>
  <si>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</si>
  <si>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</si>
  <si>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</si>
  <si>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</si>
  <si>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</si>
  <si>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</si>
  <si>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</si>
  <si>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</si>
  <si>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</si>
  <si>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Q2013RH060</t>
  </si>
  <si>
    <t>Ignasi Garrido</t>
  </si>
  <si>
    <t>Industrial Quimica Lasem</t>
  </si>
  <si>
    <t>Av. de la Indústria, 7 - Pol. Ind. Pla del Camí s/n</t>
  </si>
  <si>
    <t>08297 Castellgalí, Barcelona</t>
  </si>
  <si>
    <t>Tel  +34 93 875 88 40 - Fax +34 93 875 88 41</t>
  </si>
  <si>
    <t xml:space="preserve">i.garrido@lasem.com </t>
  </si>
  <si>
    <t>Italy</t>
  </si>
  <si>
    <t>Remote sealed absolute pressure Transmitter</t>
  </si>
  <si>
    <t>Hart communication</t>
  </si>
  <si>
    <t>For high temp and high Vacuum service</t>
  </si>
  <si>
    <t>Wetted parts: SUS316L</t>
  </si>
  <si>
    <t>Flange rating : ANSI 150 3inches flush type</t>
  </si>
  <si>
    <t>Flange material : SUS304</t>
  </si>
  <si>
    <t>Capillary lenght: 10 meters</t>
  </si>
  <si>
    <t>With indicator</t>
  </si>
  <si>
    <t>With carbon steel mounting bracket</t>
  </si>
  <si>
    <t>Electrical connection: M20</t>
  </si>
  <si>
    <t>8</t>
  </si>
  <si>
    <t xml:space="preserve">GTX30S-BDDA1FAAA10-BXXAXA5-XX </t>
  </si>
  <si>
    <t>Span : 30 to 780mmHg 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</si>
</sst>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.garrido@lasem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topLeftCell="A4" zoomScaleNormal="100" workbookViewId="0">
      <selection activeCell="E24" sqref="E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.75" style="1" customWidth="1"/>
    <col min="5" max="5" width="29.375" style="1" customWidth="1"/>
    <col min="6" max="6" width="11.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114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72</v>
      </c>
      <c r="F7" s="85"/>
      <c r="G7" s="21"/>
      <c r="H7" s="33" t="s">
        <v>1</v>
      </c>
      <c r="I7" s="17"/>
      <c r="J7" s="77">
        <v>41325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 t="s">
        <v>73</v>
      </c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 t="s">
        <v>74</v>
      </c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 t="s">
        <v>77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75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4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89</v>
      </c>
      <c r="E22" s="100" t="s">
        <v>78</v>
      </c>
      <c r="G22" s="108">
        <v>1</v>
      </c>
      <c r="H22" s="105">
        <v>3456</v>
      </c>
      <c r="I22" s="50"/>
      <c r="J22" s="50">
        <f>G22*H22</f>
        <v>3456</v>
      </c>
      <c r="K22" s="79" t="s">
        <v>88</v>
      </c>
      <c r="L22" s="106">
        <f>534+5+856+25+10+56+5+20+2</f>
        <v>1513</v>
      </c>
      <c r="M22" s="17">
        <v>0.13700000000000001</v>
      </c>
      <c r="N22" s="111">
        <f>L22*M22*1000/100</f>
        <v>2072.81</v>
      </c>
      <c r="O22" s="112">
        <v>0.4</v>
      </c>
      <c r="P22" s="17">
        <f>N22/(1-O22)</f>
        <v>3454.6833333333334</v>
      </c>
    </row>
    <row r="23" spans="1:16" s="94" customFormat="1" ht="15.75" customHeight="1">
      <c r="B23" s="101"/>
      <c r="C23" s="98"/>
      <c r="D23" s="103"/>
      <c r="E23" s="115" t="s">
        <v>90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79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80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81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82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83</v>
      </c>
      <c r="H28" s="105"/>
      <c r="I28" s="93"/>
      <c r="J28" s="50"/>
      <c r="K28" s="79"/>
      <c r="M28" s="97"/>
      <c r="N28" s="95"/>
      <c r="O28" s="96"/>
    </row>
    <row r="29" spans="1:16" s="94" customFormat="1" ht="15.75" customHeight="1">
      <c r="B29" s="98"/>
      <c r="C29" s="98"/>
      <c r="D29" s="103"/>
      <c r="E29" s="102" t="s">
        <v>84</v>
      </c>
      <c r="H29" s="105"/>
      <c r="I29" s="93"/>
      <c r="J29" s="50"/>
      <c r="K29" s="79"/>
      <c r="M29" s="97"/>
      <c r="N29" s="95"/>
      <c r="O29" s="96"/>
    </row>
    <row r="30" spans="1:16" s="94" customFormat="1" ht="15.75" customHeight="1">
      <c r="B30" s="98"/>
      <c r="C30" s="98"/>
      <c r="D30" s="103"/>
      <c r="E30" s="102" t="s">
        <v>87</v>
      </c>
      <c r="H30" s="105"/>
      <c r="I30" s="93"/>
      <c r="J30" s="50"/>
      <c r="K30" s="79"/>
      <c r="M30" s="97"/>
      <c r="N30" s="95"/>
      <c r="O30" s="96"/>
    </row>
    <row r="31" spans="1:16" s="94" customFormat="1" ht="15.75" customHeight="1">
      <c r="B31" s="98"/>
      <c r="C31" s="98"/>
      <c r="D31" s="103"/>
      <c r="E31" s="102" t="s">
        <v>85</v>
      </c>
      <c r="H31" s="105"/>
      <c r="I31" s="93"/>
      <c r="J31" s="50"/>
      <c r="K31" s="79"/>
      <c r="M31" s="97"/>
      <c r="N31" s="95"/>
      <c r="O31" s="96"/>
    </row>
    <row r="32" spans="1:16" s="94" customFormat="1" ht="15.75" customHeight="1">
      <c r="B32" s="98"/>
      <c r="C32" s="98"/>
      <c r="D32" s="103"/>
      <c r="E32" s="102" t="s">
        <v>86</v>
      </c>
      <c r="H32" s="105"/>
      <c r="I32" s="93"/>
      <c r="J32" s="50"/>
      <c r="K32" s="79"/>
      <c r="M32" s="97"/>
      <c r="N32" s="95"/>
      <c r="O32" s="96"/>
    </row>
    <row r="33" spans="1:230" s="94" customFormat="1" ht="15.75" customHeight="1">
      <c r="B33" s="98"/>
      <c r="C33" s="98"/>
      <c r="D33" s="103"/>
      <c r="E33" s="102"/>
      <c r="H33" s="105"/>
      <c r="I33" s="93"/>
      <c r="J33" s="50"/>
      <c r="K33" s="79"/>
      <c r="M33" s="97"/>
      <c r="N33" s="95"/>
      <c r="O33" s="96"/>
    </row>
    <row r="34" spans="1:230" s="94" customFormat="1" ht="15.75" customHeight="1">
      <c r="B34" s="98"/>
      <c r="C34" s="98"/>
      <c r="D34" s="103"/>
      <c r="E34" s="102"/>
      <c r="H34" s="105"/>
      <c r="I34" s="93"/>
      <c r="J34" s="50"/>
      <c r="K34" s="79"/>
      <c r="M34" s="97"/>
      <c r="N34" s="95"/>
      <c r="O34" s="96"/>
    </row>
    <row r="35" spans="1:230" s="94" customFormat="1" ht="15.75" customHeight="1">
      <c r="B35" s="98"/>
      <c r="C35" s="98"/>
      <c r="D35" s="103"/>
      <c r="E35" s="102"/>
      <c r="H35" s="105"/>
      <c r="I35" s="93"/>
      <c r="J35" s="93"/>
      <c r="K35" s="93"/>
    </row>
    <row r="36" spans="1:230" ht="15.75" customHeight="1" thickBot="1">
      <c r="A36" s="17"/>
      <c r="B36" s="61"/>
      <c r="C36" s="62"/>
      <c r="D36" s="63"/>
      <c r="E36" s="64"/>
      <c r="F36" s="65"/>
      <c r="G36" s="92"/>
      <c r="H36" s="66"/>
      <c r="I36" s="67"/>
      <c r="J36" s="67"/>
      <c r="K36" s="80"/>
    </row>
    <row r="37" spans="1:230" ht="15.75" customHeight="1">
      <c r="A37" s="17"/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SUM(J21:J36)</f>
        <v>3456</v>
      </c>
      <c r="K37" s="60"/>
    </row>
    <row r="38" spans="1:230" ht="15.75" customHeight="1">
      <c r="A38" s="17"/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150</v>
      </c>
      <c r="K38" s="58"/>
    </row>
    <row r="39" spans="1:230" ht="15.75" customHeight="1">
      <c r="A39" s="17"/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</row>
    <row r="40" spans="1:230" ht="15.75" customHeight="1" thickBot="1">
      <c r="A40" s="17"/>
      <c r="B40" s="62"/>
      <c r="C40" s="62"/>
      <c r="D40" s="61"/>
      <c r="E40" s="70"/>
      <c r="F40" s="71"/>
      <c r="G40" s="72" t="s">
        <v>20</v>
      </c>
      <c r="H40" s="73" t="s">
        <v>4</v>
      </c>
      <c r="I40" s="74"/>
      <c r="J40" s="74"/>
      <c r="K40" s="75"/>
    </row>
    <row r="41" spans="1:230" ht="15.75" customHeight="1">
      <c r="A41" s="17"/>
      <c r="B41" s="11"/>
      <c r="C41" s="11"/>
      <c r="D41" s="12"/>
      <c r="E41" s="21"/>
      <c r="F41" s="11"/>
      <c r="G41" s="31" t="s">
        <v>33</v>
      </c>
      <c r="H41" s="51" t="s">
        <v>4</v>
      </c>
      <c r="I41" s="50"/>
      <c r="J41" s="50">
        <f>IF(J37&lt;150, 150, J37)</f>
        <v>3456</v>
      </c>
      <c r="K41" s="60"/>
    </row>
    <row r="42" spans="1:230" ht="15.75" customHeight="1" thickBot="1">
      <c r="A42" s="17"/>
      <c r="B42" s="62"/>
      <c r="C42" s="62"/>
      <c r="D42" s="61"/>
      <c r="E42" s="64"/>
      <c r="F42" s="62"/>
      <c r="G42" s="68" t="s">
        <v>32</v>
      </c>
      <c r="H42" s="66" t="s">
        <v>4</v>
      </c>
      <c r="I42" s="67"/>
      <c r="J42" s="67"/>
      <c r="K42" s="69"/>
    </row>
    <row r="43" spans="1:230" ht="15.75" customHeight="1">
      <c r="A43" s="17"/>
      <c r="B43" s="11"/>
      <c r="C43" s="11"/>
      <c r="D43" s="12"/>
      <c r="E43" s="17"/>
      <c r="F43" s="11"/>
      <c r="G43" s="56" t="s">
        <v>26</v>
      </c>
      <c r="H43" s="51" t="s">
        <v>4</v>
      </c>
      <c r="I43" s="50"/>
      <c r="J43" s="51">
        <f>SUM(J41:J42)</f>
        <v>3456</v>
      </c>
      <c r="K43" s="60"/>
    </row>
    <row r="44" spans="1:230" ht="15.75" customHeight="1">
      <c r="A44" s="17"/>
      <c r="B44" s="11"/>
      <c r="C44" s="11"/>
      <c r="D44" s="12"/>
      <c r="E44" s="17"/>
      <c r="F44" s="11"/>
      <c r="G44" s="56"/>
      <c r="H44" s="51"/>
      <c r="I44" s="50"/>
      <c r="J44" s="51"/>
      <c r="K44" s="60"/>
    </row>
    <row r="45" spans="1:230" s="17" customFormat="1" ht="15.75" customHeight="1">
      <c r="B45" s="27" t="s">
        <v>42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63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60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87" t="s">
        <v>62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C54" s="11"/>
      <c r="D54" s="76" t="s">
        <v>34</v>
      </c>
      <c r="E54" s="11"/>
      <c r="F54" s="11"/>
      <c r="G54" s="13"/>
      <c r="H54" s="14"/>
      <c r="I54" s="11"/>
      <c r="J54" s="78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 t="s">
        <v>35</v>
      </c>
      <c r="E55" s="18" t="s">
        <v>53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56"/>
      <c r="E56" s="18" t="s">
        <v>54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36</v>
      </c>
      <c r="E57" s="90" t="s">
        <v>52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37</v>
      </c>
      <c r="E58" s="17" t="s">
        <v>5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38</v>
      </c>
      <c r="E59" s="22" t="s">
        <v>21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39</v>
      </c>
      <c r="E60" s="23" t="s">
        <v>48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40</v>
      </c>
      <c r="E61" s="17" t="s">
        <v>49</v>
      </c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 t="s">
        <v>41</v>
      </c>
      <c r="E62" s="11" t="s">
        <v>22</v>
      </c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58</v>
      </c>
      <c r="C68" s="11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57</v>
      </c>
      <c r="C69" s="8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mailto:i.garrido@lasem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2013-02-20T13:39:20Z</dcterms:modified>
</cp:coreProperties>
</file>