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1" i="1" l="1"/>
  <c r="J35" i="1" s="1"/>
  <c r="J37" i="1" s="1"/>
  <c r="J22" i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<sst xmlns="http://schemas.openxmlformats.org/spreadsheetml/2006/main" count="104" uniqueCount="91">
  <si>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</si>
  <si>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</si>
  <si>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</si>
  <si>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</si>
  <si>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</si>
  <si>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</si>
  <si>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</si>
  <si>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</si>
  <si>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</si>
  <si>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</si>
  <si>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</si>
  <si>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</si>
  <si>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</si>
  <si>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</si>
  <si>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</si>
  <si>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</si>
  <si>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</si>
  <si>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</si>
  <si>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</si>
  <si>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</si>
  <si>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</si>
  <si>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</si>
  <si>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</si>
  <si>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</si>
  <si>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</si>
  <si>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</si>
  <si>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</si>
  <si>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</si>
  <si>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</si>
  <si>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</si>
  <si>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</si>
  <si>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</si>
  <si>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</si>
  <si>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</si>
  <si>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</si>
  <si>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</si>
  <si>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</si>
  <si>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</si>
  <si>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</si>
  <si>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</si>
  <si>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</si>
  <si>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</si>
  <si>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</si>
  <si>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</si>
  <si>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</si>
  <si>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</si>
  <si>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</si>
  <si>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</si>
  <si>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</si>
  <si>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</si>
  <si>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</si>
  <si>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</si>
  <si>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</si>
  <si>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</si>
  <si>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</si>
  <si>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</si>
  <si>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</si>
  <si>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</si>
  <si>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</si>
  <si>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</si>
  <si>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</si>
  <si>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</si>
  <si>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</si>
  <si>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</si>
  <si>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</si>
  <si>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</si>
  <si>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</si>
  <si>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</si>
  <si>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</si>
  <si>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</si>
  <si>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Q2013RH051</t>
  </si>
  <si>
    <t xml:space="preserve">Björn Beggert </t>
  </si>
  <si>
    <t>Ferrostaal Industrieanlagen GmbH</t>
  </si>
  <si>
    <t>P.O. Box 2744</t>
  </si>
  <si>
    <t>Gasr Bengashir, Contractors Area</t>
  </si>
  <si>
    <t>Tripoli, Libya</t>
  </si>
  <si>
    <t>Mobile: +218.916833738</t>
  </si>
  <si>
    <t>Phone : +218.21.563 47 60 - 63 ext. 227</t>
  </si>
  <si>
    <t>Fax : +218.21.563 23 24</t>
  </si>
  <si>
    <t>bjoern.beggert@ferrostaal.com</t>
  </si>
  <si>
    <t>Pressure Indicating Controller</t>
  </si>
  <si>
    <t>P + Manuel reset</t>
  </si>
  <si>
    <t xml:space="preserve">Signal receiver </t>
  </si>
  <si>
    <t>Air piping : 1/4 NPT</t>
  </si>
  <si>
    <t>KFPA11-03821B1T-M7</t>
  </si>
  <si>
    <t>Input and output : 0,2 to 1 kgf/cm2</t>
  </si>
  <si>
    <t>Built in manual control</t>
  </si>
  <si>
    <t>with auto/man switch</t>
  </si>
  <si>
    <t>With regulator and filter</t>
  </si>
  <si>
    <t>2'' pipe mounting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</si>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</sst>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joern.beggert@ferrostaa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topLeftCell="C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15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5" t="s">
        <v>72</v>
      </c>
      <c r="E7" s="17"/>
      <c r="F7" s="84"/>
      <c r="G7" s="21"/>
      <c r="H7" s="33" t="s">
        <v>1</v>
      </c>
      <c r="I7" s="17"/>
      <c r="J7" s="76">
        <v>41318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73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74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75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5" t="s">
        <v>71</v>
      </c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5" t="s">
        <v>76</v>
      </c>
      <c r="E12" s="114"/>
      <c r="F12" s="83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5" t="s">
        <v>77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5" t="s">
        <v>78</v>
      </c>
      <c r="E14" s="17"/>
      <c r="F14" s="83"/>
      <c r="G14" s="17"/>
      <c r="H14" s="20" t="s">
        <v>29</v>
      </c>
      <c r="J14" s="85" t="s">
        <v>69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5" t="s">
        <v>79</v>
      </c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5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84</v>
      </c>
      <c r="E22" s="99" t="s">
        <v>80</v>
      </c>
      <c r="G22" s="107">
        <v>1</v>
      </c>
      <c r="H22" s="104">
        <v>3598</v>
      </c>
      <c r="I22" s="49"/>
      <c r="J22" s="49">
        <f>G22*H22</f>
        <v>3598</v>
      </c>
      <c r="K22" s="78" t="s">
        <v>90</v>
      </c>
      <c r="L22" s="105">
        <f>426+40+67+31</f>
        <v>564</v>
      </c>
      <c r="M22" s="17">
        <v>0.31900000000000001</v>
      </c>
      <c r="N22" s="110">
        <f>L22*M22*1000/100</f>
        <v>1799.16</v>
      </c>
      <c r="O22" s="111">
        <v>0.5</v>
      </c>
      <c r="P22" s="17">
        <f>N22/(1-O22)</f>
        <v>3598.32</v>
      </c>
    </row>
    <row r="23" spans="1:16" s="93" customFormat="1" ht="15.75" customHeight="1">
      <c r="B23" s="100"/>
      <c r="C23" s="97"/>
      <c r="D23" s="102"/>
      <c r="E23" s="101" t="s">
        <v>81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82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83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85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89</v>
      </c>
      <c r="G27" s="108"/>
      <c r="H27" s="104"/>
      <c r="I27" s="92"/>
      <c r="J27" s="49"/>
      <c r="K27" s="78"/>
      <c r="L27" s="106"/>
      <c r="M27" s="17"/>
      <c r="N27" s="110"/>
      <c r="O27" s="111"/>
      <c r="P27" s="17"/>
    </row>
    <row r="28" spans="1:16" s="93" customFormat="1" ht="15.75" customHeight="1">
      <c r="B28" s="97"/>
      <c r="C28" s="97"/>
      <c r="D28" s="102"/>
      <c r="E28" s="101" t="s">
        <v>86</v>
      </c>
      <c r="H28" s="104"/>
      <c r="I28" s="92"/>
      <c r="J28" s="49"/>
      <c r="K28" s="78"/>
      <c r="M28" s="96"/>
      <c r="N28" s="94"/>
      <c r="O28" s="95"/>
    </row>
    <row r="29" spans="1:16" s="93" customFormat="1" ht="15.75" customHeight="1">
      <c r="B29" s="97"/>
      <c r="C29" s="97"/>
      <c r="D29" s="102"/>
      <c r="E29" s="101" t="s">
        <v>87</v>
      </c>
      <c r="H29" s="104"/>
      <c r="I29" s="92"/>
      <c r="J29" s="92"/>
      <c r="K29" s="92"/>
    </row>
    <row r="30" spans="1:16" ht="15.75" customHeight="1" thickBot="1">
      <c r="A30" s="17"/>
      <c r="B30" s="60"/>
      <c r="C30" s="61"/>
      <c r="D30" s="62"/>
      <c r="E30" s="63" t="s">
        <v>88</v>
      </c>
      <c r="F30" s="64"/>
      <c r="G30" s="91"/>
      <c r="H30" s="65"/>
      <c r="I30" s="66"/>
      <c r="J30" s="66"/>
      <c r="K30" s="79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0" t="s">
        <v>4</v>
      </c>
      <c r="I31" s="49"/>
      <c r="J31" s="49">
        <f>SUM(J21:J30)</f>
        <v>3598</v>
      </c>
      <c r="K31" s="59"/>
    </row>
    <row r="32" spans="1:16" ht="15.75" customHeight="1">
      <c r="A32" s="17"/>
      <c r="B32" s="11"/>
      <c r="C32" s="11"/>
      <c r="D32" s="12"/>
      <c r="E32" s="43"/>
      <c r="F32" s="41"/>
      <c r="G32" s="42" t="s">
        <v>19</v>
      </c>
      <c r="H32" s="51" t="s">
        <v>4</v>
      </c>
      <c r="I32" s="52"/>
      <c r="J32" s="52">
        <v>150</v>
      </c>
      <c r="K32" s="57"/>
    </row>
    <row r="33" spans="1:230" ht="15.75" customHeight="1">
      <c r="A33" s="17"/>
      <c r="B33" s="11"/>
      <c r="C33" s="11"/>
      <c r="D33" s="12"/>
      <c r="E33" s="44"/>
      <c r="F33" s="45"/>
      <c r="G33" s="56" t="s">
        <v>2</v>
      </c>
      <c r="H33" s="53" t="s">
        <v>4</v>
      </c>
      <c r="I33" s="54"/>
      <c r="J33" s="54">
        <v>0</v>
      </c>
      <c r="K33" s="58"/>
    </row>
    <row r="34" spans="1:230" ht="15.75" customHeight="1" thickBot="1">
      <c r="A34" s="17"/>
      <c r="B34" s="61"/>
      <c r="C34" s="61"/>
      <c r="D34" s="60"/>
      <c r="E34" s="69"/>
      <c r="F34" s="70"/>
      <c r="G34" s="71" t="s">
        <v>20</v>
      </c>
      <c r="H34" s="72" t="s">
        <v>4</v>
      </c>
      <c r="I34" s="73"/>
      <c r="J34" s="73"/>
      <c r="K34" s="74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0" t="s">
        <v>4</v>
      </c>
      <c r="I35" s="49"/>
      <c r="J35" s="49">
        <f>IF(J31&lt;150, 150, J31)</f>
        <v>3598</v>
      </c>
      <c r="K35" s="59"/>
    </row>
    <row r="36" spans="1:230" ht="15.75" customHeight="1" thickBot="1">
      <c r="A36" s="17"/>
      <c r="B36" s="61"/>
      <c r="C36" s="61"/>
      <c r="D36" s="60"/>
      <c r="E36" s="63"/>
      <c r="F36" s="61"/>
      <c r="G36" s="67" t="s">
        <v>32</v>
      </c>
      <c r="H36" s="65" t="s">
        <v>4</v>
      </c>
      <c r="I36" s="66"/>
      <c r="J36" s="66"/>
      <c r="K36" s="68"/>
    </row>
    <row r="37" spans="1:230" ht="15.75" customHeight="1">
      <c r="A37" s="17"/>
      <c r="B37" s="11"/>
      <c r="C37" s="11"/>
      <c r="D37" s="12"/>
      <c r="E37" s="17"/>
      <c r="F37" s="11"/>
      <c r="G37" s="55" t="s">
        <v>26</v>
      </c>
      <c r="H37" s="50" t="s">
        <v>4</v>
      </c>
      <c r="I37" s="49"/>
      <c r="J37" s="50">
        <f>SUM(J35:J36)</f>
        <v>3598</v>
      </c>
      <c r="K37" s="59"/>
    </row>
    <row r="38" spans="1:230" ht="15.75" customHeight="1">
      <c r="A38" s="17"/>
      <c r="B38" s="11"/>
      <c r="C38" s="11"/>
      <c r="D38" s="12"/>
      <c r="E38" s="17"/>
      <c r="F38" s="11"/>
      <c r="G38" s="55"/>
      <c r="H38" s="50"/>
      <c r="I38" s="49"/>
      <c r="J38" s="50"/>
      <c r="K38" s="59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60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86" t="s">
        <v>62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C48" s="11"/>
      <c r="D48" s="75" t="s">
        <v>34</v>
      </c>
      <c r="E48" s="11"/>
      <c r="F48" s="11"/>
      <c r="G48" s="13"/>
      <c r="H48" s="14"/>
      <c r="I48" s="11"/>
      <c r="J48" s="77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 t="s">
        <v>35</v>
      </c>
      <c r="E49" s="18" t="s">
        <v>53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55"/>
      <c r="E50" s="18" t="s">
        <v>54</v>
      </c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36</v>
      </c>
      <c r="E51" s="89" t="s">
        <v>52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37</v>
      </c>
      <c r="E52" s="17" t="s">
        <v>5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38</v>
      </c>
      <c r="E53" s="22" t="s">
        <v>21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39</v>
      </c>
      <c r="E54" s="23" t="s">
        <v>48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40</v>
      </c>
      <c r="E55" s="17" t="s">
        <v>49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bjoern.beggert@ferrostaa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2013-02-13T17:38:31Z</dcterms:modified>
</cp:coreProperties>
</file>