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H26" i="1" s="1"/>
  <c r="J26" i="1" s="1"/>
  <c r="N25" i="1"/>
  <c r="P25" i="1" s="1"/>
  <c r="H25" i="1" s="1"/>
  <c r="J25" i="1" s="1"/>
  <c r="N22" i="1"/>
  <c r="P22" i="1" s="1"/>
  <c r="H22" i="1" s="1"/>
  <c r="J22" i="1" s="1"/>
  <c r="L26" i="1"/>
  <c r="L25" i="1"/>
  <c r="L24" i="1"/>
  <c r="N24" i="1" s="1"/>
  <c r="P24" i="1" s="1"/>
  <c r="H24" i="1" s="1"/>
  <c r="J24" i="1" s="1"/>
  <c r="L23" i="1"/>
  <c r="N23" i="1" s="1"/>
  <c r="P23" i="1" s="1"/>
  <c r="H23" i="1" s="1"/>
  <c r="J23" i="1" s="1"/>
  <c r="L22" i="1"/>
  <c r="L21" i="1"/>
  <c r="N21" i="1" l="1"/>
  <c r="P21" i="1" s="1"/>
  <c r="H21" i="1" s="1"/>
  <c r="J21" i="1" s="1"/>
  <c r="J32" i="1" l="1"/>
  <c r="J36" i="1" s="1"/>
  <c r="J38" i="1" s="1"/>
</calcChain>
</file>

<file path=xl/sharedStrings.xml><?xml version="1.0" encoding="utf-8"?>
<sst xmlns="http://schemas.openxmlformats.org/spreadsheetml/2006/main" count="95" uniqueCount="77">
  <si>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</si>
  <si>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</si>
  <si>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</si>
  <si>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</si>
  <si>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</si>
  <si>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</si>
  <si>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</si>
  <si>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</si>
  <si>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</si>
  <si>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</si>
  <si>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</si>
  <si>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</si>
  <si>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</si>
  <si>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</si>
  <si>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</si>
  <si>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</si>
  <si>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</si>
  <si>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</si>
  <si>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</si>
  <si>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</si>
  <si>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</si>
  <si>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</si>
  <si>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</si>
  <si>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</si>
  <si>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</si>
  <si>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</si>
  <si>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</si>
  <si>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</si>
  <si>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</si>
  <si>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</si>
  <si>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</si>
  <si>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</si>
  <si>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</si>
  <si>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</si>
  <si>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</si>
  <si>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</si>
  <si>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</si>
  <si>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</si>
  <si>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</si>
  <si>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</si>
  <si>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</si>
  <si>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</si>
  <si>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</si>
  <si>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</si>
  <si>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</si>
  <si>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</si>
  <si>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</si>
  <si>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</si>
  <si>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</si>
  <si>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</si>
  <si>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</si>
  <si>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</si>
  <si>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</si>
  <si>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</si>
  <si>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</si>
  <si>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</si>
  <si>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</si>
  <si>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</si>
  <si>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</si>
  <si>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</si>
  <si>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</si>
  <si>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Entek Teknik</t>
  </si>
  <si>
    <t>List</t>
  </si>
  <si>
    <t>Cost</t>
  </si>
  <si>
    <t>NSP</t>
  </si>
  <si>
    <t>AEU Margin</t>
  </si>
  <si>
    <t xml:space="preserve">FCA Japan </t>
  </si>
  <si>
    <t>ATP</t>
  </si>
  <si>
    <t>Murat Bayram</t>
  </si>
  <si>
    <t>Q2013RH034</t>
  </si>
  <si>
    <t>MagneW Flowmeter 2 wires</t>
  </si>
  <si>
    <t>MTG18A-150PD2CCAAAJTX-XX-B</t>
  </si>
  <si>
    <t>MTG18A-200PD2CCAAAJTX-XX-B</t>
  </si>
  <si>
    <t>MTG18A-080PD2CCAAAJTX-XX-B</t>
  </si>
  <si>
    <t>MTG18A-065PD2CCAAAJTX-XX-B</t>
  </si>
  <si>
    <t>MTG18A-100PD2CCAAAJTX-XX-B</t>
  </si>
  <si>
    <t>MTG18A-050PD2CCAAAJTX-XX-B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</si>
</sst>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N24" sqref="N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61</v>
      </c>
      <c r="F7" s="21"/>
      <c r="G7" s="21"/>
      <c r="H7" s="33" t="s">
        <v>1</v>
      </c>
      <c r="I7" s="17"/>
      <c r="J7" s="75">
        <v>41309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68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62</v>
      </c>
      <c r="M20" s="80" t="s">
        <v>67</v>
      </c>
      <c r="N20" s="80" t="s">
        <v>63</v>
      </c>
      <c r="O20" s="80" t="s">
        <v>65</v>
      </c>
      <c r="P20" s="80" t="s">
        <v>64</v>
      </c>
    </row>
    <row r="21" spans="1:16" s="40" customFormat="1" ht="15.75" customHeight="1">
      <c r="B21" s="98">
        <v>1</v>
      </c>
      <c r="C21" s="97"/>
      <c r="D21" s="97" t="s">
        <v>71</v>
      </c>
      <c r="E21" s="97" t="s">
        <v>70</v>
      </c>
      <c r="F21" s="97"/>
      <c r="G21" s="98">
        <v>1</v>
      </c>
      <c r="H21" s="97">
        <f>ROUND(P21,0)</f>
        <v>1595</v>
      </c>
      <c r="I21" s="97"/>
      <c r="J21" s="97">
        <f>G21*H21</f>
        <v>1595</v>
      </c>
      <c r="K21" s="98">
        <v>8</v>
      </c>
      <c r="L21" s="40">
        <f>444+21+89+10</f>
        <v>564</v>
      </c>
      <c r="M21" s="105">
        <v>0.19800000000000001</v>
      </c>
      <c r="N21" s="103">
        <f>L21*1000*M21/100</f>
        <v>1116.72</v>
      </c>
      <c r="O21" s="104">
        <v>0.3</v>
      </c>
      <c r="P21" s="40">
        <f>N21/(1-O21)</f>
        <v>1595.3142857142859</v>
      </c>
    </row>
    <row r="22" spans="1:16" s="40" customFormat="1" ht="15.75" customHeight="1">
      <c r="B22" s="98">
        <v>2</v>
      </c>
      <c r="C22" s="97"/>
      <c r="D22" s="97" t="s">
        <v>72</v>
      </c>
      <c r="E22" s="97" t="s">
        <v>70</v>
      </c>
      <c r="F22" s="97"/>
      <c r="G22" s="98">
        <v>1</v>
      </c>
      <c r="H22" s="97">
        <f t="shared" ref="H22:H26" si="0">ROUND(P22,0)</f>
        <v>1847</v>
      </c>
      <c r="I22" s="97"/>
      <c r="J22" s="97">
        <f t="shared" ref="J22:J26" si="1">G22*H22</f>
        <v>1847</v>
      </c>
      <c r="K22" s="98">
        <v>8</v>
      </c>
      <c r="L22" s="40">
        <f>516+21+106+10</f>
        <v>653</v>
      </c>
      <c r="M22" s="105">
        <v>0.19800000000000001</v>
      </c>
      <c r="N22" s="103">
        <f t="shared" ref="N22:N26" si="2">L22*1000*M22/100</f>
        <v>1292.94</v>
      </c>
      <c r="O22" s="104">
        <v>0.3</v>
      </c>
      <c r="P22" s="40">
        <f t="shared" ref="P22:P26" si="3">N22/(1-O22)</f>
        <v>1847.0571428571432</v>
      </c>
    </row>
    <row r="23" spans="1:16" s="40" customFormat="1" ht="15.75" customHeight="1">
      <c r="B23" s="98">
        <v>3</v>
      </c>
      <c r="C23" s="97"/>
      <c r="D23" s="97" t="s">
        <v>73</v>
      </c>
      <c r="E23" s="97" t="s">
        <v>70</v>
      </c>
      <c r="F23" s="97"/>
      <c r="G23" s="98">
        <v>4</v>
      </c>
      <c r="H23" s="97">
        <f t="shared" si="0"/>
        <v>1222</v>
      </c>
      <c r="I23" s="97"/>
      <c r="J23" s="97">
        <f t="shared" si="1"/>
        <v>4888</v>
      </c>
      <c r="K23" s="98">
        <v>8</v>
      </c>
      <c r="L23" s="40">
        <f>306+48+21+47+10</f>
        <v>432</v>
      </c>
      <c r="M23" s="105">
        <v>0.19800000000000001</v>
      </c>
      <c r="N23" s="103">
        <f t="shared" si="2"/>
        <v>855.36</v>
      </c>
      <c r="O23" s="104">
        <v>0.3</v>
      </c>
      <c r="P23" s="40">
        <f t="shared" si="3"/>
        <v>1221.9428571428573</v>
      </c>
    </row>
    <row r="24" spans="1:16" s="40" customFormat="1" ht="15.75" customHeight="1">
      <c r="B24" s="98">
        <v>4</v>
      </c>
      <c r="C24" s="97"/>
      <c r="D24" s="97" t="s">
        <v>74</v>
      </c>
      <c r="E24" s="97" t="s">
        <v>70</v>
      </c>
      <c r="F24" s="97"/>
      <c r="G24" s="98">
        <v>2</v>
      </c>
      <c r="H24" s="97">
        <f t="shared" si="0"/>
        <v>1222</v>
      </c>
      <c r="I24" s="97"/>
      <c r="J24" s="97">
        <f t="shared" si="1"/>
        <v>2444</v>
      </c>
      <c r="K24" s="98">
        <v>8</v>
      </c>
      <c r="L24" s="40">
        <f>306+48+21+47+10</f>
        <v>432</v>
      </c>
      <c r="M24" s="105">
        <v>0.19800000000000001</v>
      </c>
      <c r="N24" s="103">
        <f t="shared" si="2"/>
        <v>855.36</v>
      </c>
      <c r="O24" s="104">
        <v>0.3</v>
      </c>
      <c r="P24" s="40">
        <f t="shared" si="3"/>
        <v>1221.9428571428573</v>
      </c>
    </row>
    <row r="25" spans="1:16" s="40" customFormat="1" ht="15.75" customHeight="1">
      <c r="B25" s="98">
        <v>5</v>
      </c>
      <c r="C25" s="97"/>
      <c r="D25" s="97" t="s">
        <v>75</v>
      </c>
      <c r="E25" s="97" t="s">
        <v>70</v>
      </c>
      <c r="F25" s="97"/>
      <c r="G25" s="98">
        <v>1</v>
      </c>
      <c r="H25" s="97">
        <f t="shared" si="0"/>
        <v>1341</v>
      </c>
      <c r="I25" s="97"/>
      <c r="J25" s="97">
        <f t="shared" si="1"/>
        <v>1341</v>
      </c>
      <c r="K25" s="98">
        <v>8</v>
      </c>
      <c r="L25" s="40">
        <f>342+42+21+59+10</f>
        <v>474</v>
      </c>
      <c r="M25" s="105">
        <v>0.19800000000000001</v>
      </c>
      <c r="N25" s="103">
        <f t="shared" si="2"/>
        <v>938.52</v>
      </c>
      <c r="O25" s="104">
        <v>0.3</v>
      </c>
      <c r="P25" s="40">
        <f t="shared" si="3"/>
        <v>1340.7428571428572</v>
      </c>
    </row>
    <row r="26" spans="1:16" s="40" customFormat="1" ht="15.75" customHeight="1">
      <c r="B26" s="98">
        <v>6</v>
      </c>
      <c r="C26" s="97"/>
      <c r="D26" s="97" t="s">
        <v>76</v>
      </c>
      <c r="E26" s="97" t="s">
        <v>70</v>
      </c>
      <c r="F26" s="97"/>
      <c r="G26" s="98">
        <v>6</v>
      </c>
      <c r="H26" s="97">
        <f t="shared" si="0"/>
        <v>1117</v>
      </c>
      <c r="I26" s="97"/>
      <c r="J26" s="97">
        <f t="shared" si="1"/>
        <v>6702</v>
      </c>
      <c r="K26" s="98">
        <v>8</v>
      </c>
      <c r="L26" s="40">
        <f>282+48+21+34+10</f>
        <v>395</v>
      </c>
      <c r="M26" s="105">
        <v>0.19800000000000001</v>
      </c>
      <c r="N26" s="103">
        <f t="shared" si="2"/>
        <v>782.1</v>
      </c>
      <c r="O26" s="104">
        <v>0.3</v>
      </c>
      <c r="P26" s="40">
        <f t="shared" si="3"/>
        <v>1117.2857142857144</v>
      </c>
    </row>
    <row r="27" spans="1:16" s="40" customFormat="1" ht="15.75" customHeight="1">
      <c r="B27" s="98"/>
      <c r="C27" s="97"/>
      <c r="D27" s="97"/>
      <c r="E27" s="97"/>
      <c r="F27" s="97"/>
      <c r="G27" s="98"/>
      <c r="H27" s="97"/>
      <c r="I27" s="97"/>
      <c r="J27" s="97"/>
      <c r="K27" s="88"/>
      <c r="N27" s="87"/>
    </row>
    <row r="28" spans="1:16" s="40" customFormat="1" ht="15.75" customHeight="1">
      <c r="B28" s="98"/>
      <c r="C28" s="97"/>
      <c r="D28" s="97"/>
      <c r="E28" s="97"/>
      <c r="F28" s="97"/>
      <c r="G28" s="98"/>
      <c r="H28" s="97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/>
      <c r="F29" s="97"/>
      <c r="G29" s="98"/>
      <c r="H29" s="97"/>
      <c r="I29" s="97"/>
      <c r="J29" s="97"/>
      <c r="K29" s="88"/>
      <c r="N29" s="87"/>
    </row>
    <row r="30" spans="1:16" s="40" customFormat="1" ht="15.75" customHeight="1">
      <c r="B30" s="97"/>
      <c r="C30" s="97"/>
      <c r="D30" s="97"/>
      <c r="E30" s="97"/>
      <c r="F30" s="97"/>
      <c r="G30" s="98"/>
      <c r="H30" s="97"/>
      <c r="I30" s="97"/>
      <c r="J30" s="97"/>
      <c r="K30" s="88"/>
      <c r="N30" s="87"/>
    </row>
    <row r="31" spans="1:16" s="40" customFormat="1" ht="15.75" customHeight="1" thickBot="1">
      <c r="B31" s="89"/>
      <c r="C31" s="90"/>
      <c r="D31" s="91"/>
      <c r="E31" s="92"/>
      <c r="F31" s="93"/>
      <c r="G31" s="100"/>
      <c r="H31" s="94"/>
      <c r="I31" s="95"/>
      <c r="J31" s="95"/>
      <c r="K31" s="96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18817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68"/>
      <c r="F35" s="69"/>
      <c r="G35" s="70" t="s">
        <v>20</v>
      </c>
      <c r="H35" s="71" t="s">
        <v>4</v>
      </c>
      <c r="I35" s="72"/>
      <c r="J35" s="72"/>
      <c r="K35" s="73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18817</v>
      </c>
      <c r="K36" s="60"/>
    </row>
    <row r="37" spans="1:230" ht="15.75" customHeight="1" thickBot="1">
      <c r="A37" s="17"/>
      <c r="B37" s="62"/>
      <c r="C37" s="62"/>
      <c r="D37" s="61"/>
      <c r="E37" s="63"/>
      <c r="F37" s="62"/>
      <c r="G37" s="66" t="s">
        <v>34</v>
      </c>
      <c r="H37" s="64" t="s">
        <v>4</v>
      </c>
      <c r="I37" s="65"/>
      <c r="J37" s="65"/>
      <c r="K37" s="67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18817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36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66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86" t="s">
        <v>59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56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2013-02-04T12:57:14Z</cp:lastPrinted>
  <dcterms:created xsi:type="dcterms:W3CDTF">2000-06-29T05:08:18Z</dcterms:created>
  <dcterms:modified xsi:type="dcterms:W3CDTF">2013-02-04T16:02:17Z</dcterms:modified>
</cp:coreProperties>
</file>