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QUOTE!$A$1:$J$64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J21" i="1"/>
  <c r="J31" i="1" s="1"/>
  <c r="J35" i="1" s="1"/>
  <c r="J37" i="1" s="1"/>
  <c r="P21" i="1" l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<sst xmlns="http://schemas.openxmlformats.org/spreadsheetml/2006/main" count="97" uniqueCount="82">
  <si>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</si>
  <si>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</si>
  <si>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</si>
  <si>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</si>
  <si>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</si>
  <si>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</si>
  <si>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</si>
  <si>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</si>
  <si>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</si>
  <si>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</si>
  <si>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</si>
  <si>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</si>
  <si>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</si>
  <si>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</si>
  <si>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</si>
  <si>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</si>
  <si>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</si>
  <si>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</si>
  <si>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</si>
  <si>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</si>
  <si>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</si>
  <si>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</si>
  <si>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</si>
  <si>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</si>
  <si>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</si>
  <si>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</si>
  <si>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</si>
  <si>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</si>
  <si>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</si>
  <si>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</si>
  <si>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</si>
  <si>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</si>
  <si>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</si>
  <si>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</si>
  <si>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</si>
  <si>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</si>
  <si>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</si>
  <si>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</si>
  <si>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</si>
  <si>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</si>
  <si>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</si>
  <si>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</si>
  <si>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</si>
  <si>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</si>
  <si>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</si>
  <si>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</si>
  <si>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</si>
  <si>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</si>
  <si>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</si>
  <si>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</si>
  <si>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</si>
  <si>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</si>
  <si>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</si>
  <si>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</si>
  <si>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</si>
  <si>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</si>
  <si>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</si>
  <si>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</si>
  <si>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</si>
  <si>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</si>
  <si>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</si>
  <si>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</si>
  <si>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</si>
  <si>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</si>
  <si>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</si>
  <si>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</si>
  <si>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</si>
  <si>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</si>
  <si>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</si>
  <si>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</si>
  <si>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Advance payment</t>
  </si>
  <si>
    <t>Air supply: 150 to 300Kpas</t>
  </si>
  <si>
    <t>Cable length : 5 meters</t>
  </si>
  <si>
    <t>Irina Gordienko.</t>
  </si>
  <si>
    <t>Tel.: +38(044)220-40-08</t>
  </si>
  <si>
    <t>i.gordienko@amx-engineering.com</t>
  </si>
  <si>
    <t>Q2013RH031</t>
  </si>
  <si>
    <t>AVP302-LSD2D-2DMB-X</t>
  </si>
  <si>
    <t>Hart model</t>
  </si>
  <si>
    <t>ATEX ia</t>
  </si>
  <si>
    <t>With pressure regulator and filter with separte mounting</t>
  </si>
  <si>
    <t>With Bracket for Masoneilan 37, 38 series #13 actuator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</si>
</sst>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F243E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2" applyFont="1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.gordienko@amx-engineering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02" t="s">
        <v>73</v>
      </c>
      <c r="E7" s="16"/>
      <c r="F7" s="73"/>
      <c r="G7" s="20"/>
      <c r="H7" s="31" t="s">
        <v>1</v>
      </c>
      <c r="I7" s="16"/>
      <c r="J7" s="85">
        <v>41306</v>
      </c>
      <c r="K7" s="67"/>
    </row>
    <row r="8" spans="1:230" ht="15.75" customHeight="1">
      <c r="A8" s="16"/>
      <c r="B8" s="20"/>
      <c r="C8" s="20"/>
      <c r="D8" s="102" t="s">
        <v>74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03" t="s">
        <v>75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/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/>
      <c r="E11" s="16"/>
      <c r="F11" s="72"/>
      <c r="G11" s="16"/>
      <c r="H11" s="19" t="s">
        <v>16</v>
      </c>
      <c r="I11" s="19"/>
      <c r="J11" s="32" t="s">
        <v>76</v>
      </c>
      <c r="K11" s="32"/>
    </row>
    <row r="12" spans="1:230" ht="15.75" customHeight="1">
      <c r="A12" s="16"/>
      <c r="B12" s="69" t="s">
        <v>28</v>
      </c>
      <c r="C12" s="20"/>
      <c r="D12" s="75"/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/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/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77</v>
      </c>
      <c r="E21" s="84" t="s">
        <v>69</v>
      </c>
      <c r="G21" s="92">
        <v>30</v>
      </c>
      <c r="H21" s="93">
        <v>908</v>
      </c>
      <c r="I21" s="45"/>
      <c r="J21" s="95">
        <f>G21*H21</f>
        <v>27240</v>
      </c>
      <c r="K21" s="45"/>
      <c r="L21" s="80">
        <f>153+15+5+20+25</f>
        <v>218</v>
      </c>
      <c r="M21" s="20">
        <v>0.25</v>
      </c>
      <c r="N21" s="20">
        <f>L21*1000*M21/100</f>
        <v>545</v>
      </c>
      <c r="O21" s="90">
        <v>0.4</v>
      </c>
      <c r="P21" s="20">
        <f>N21/(1-O21)</f>
        <v>908.33333333333337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78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79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71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80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72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81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/>
      <c r="D29" s="84"/>
      <c r="E29" s="84"/>
      <c r="G29" s="92"/>
      <c r="H29" s="93"/>
      <c r="I29" s="45"/>
      <c r="J29" s="95"/>
      <c r="K29" s="45"/>
      <c r="L29" s="80"/>
      <c r="M29" s="20"/>
      <c r="N29" s="20"/>
      <c r="O29" s="90"/>
      <c r="P29" s="20"/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ht="15.75" customHeight="1" thickBot="1">
      <c r="A30" s="16"/>
      <c r="B30" s="53"/>
      <c r="C30" s="54"/>
      <c r="D30" s="55"/>
      <c r="E30" s="56"/>
      <c r="F30" s="57"/>
      <c r="G30" s="79"/>
      <c r="H30" s="58"/>
      <c r="I30" s="59"/>
      <c r="J30" s="88"/>
      <c r="K30" s="45"/>
    </row>
    <row r="31" spans="1:250" ht="15.75" customHeight="1">
      <c r="A31" s="16"/>
      <c r="B31" s="11"/>
      <c r="C31" s="11"/>
      <c r="D31" s="12"/>
      <c r="E31" s="20"/>
      <c r="F31" s="11"/>
      <c r="G31" s="31" t="s">
        <v>24</v>
      </c>
      <c r="H31" s="46" t="s">
        <v>4</v>
      </c>
      <c r="I31" s="45"/>
      <c r="J31" s="96">
        <f>SUM(J20:J30)</f>
        <v>27240</v>
      </c>
      <c r="K31" s="45"/>
    </row>
    <row r="32" spans="1:250" ht="15.75" customHeight="1">
      <c r="A32" s="16"/>
      <c r="B32" s="11"/>
      <c r="C32" s="11"/>
      <c r="D32" s="12"/>
      <c r="E32" s="39"/>
      <c r="F32" s="37"/>
      <c r="G32" s="38" t="s">
        <v>17</v>
      </c>
      <c r="H32" s="47" t="s">
        <v>4</v>
      </c>
      <c r="I32" s="48"/>
      <c r="J32" s="98">
        <v>0</v>
      </c>
      <c r="K32" s="45"/>
    </row>
    <row r="33" spans="1:230" ht="15.75" customHeight="1">
      <c r="A33" s="16"/>
      <c r="B33" s="11"/>
      <c r="C33" s="11"/>
      <c r="D33" s="12"/>
      <c r="E33" s="40"/>
      <c r="F33" s="41"/>
      <c r="G33" s="52" t="s">
        <v>2</v>
      </c>
      <c r="H33" s="49" t="s">
        <v>4</v>
      </c>
      <c r="I33" s="50"/>
      <c r="J33" s="99">
        <v>0</v>
      </c>
      <c r="K33" s="45"/>
    </row>
    <row r="34" spans="1:230" ht="15.75" customHeight="1" thickBot="1">
      <c r="A34" s="16"/>
      <c r="B34" s="54"/>
      <c r="C34" s="54"/>
      <c r="D34" s="53"/>
      <c r="E34" s="61"/>
      <c r="F34" s="62"/>
      <c r="G34" s="63" t="s">
        <v>18</v>
      </c>
      <c r="H34" s="64" t="s">
        <v>4</v>
      </c>
      <c r="I34" s="65"/>
      <c r="J34" s="89"/>
      <c r="K34" s="45"/>
    </row>
    <row r="35" spans="1:230" ht="15.75" customHeight="1">
      <c r="A35" s="16"/>
      <c r="B35" s="11"/>
      <c r="C35" s="11"/>
      <c r="D35" s="12"/>
      <c r="E35" s="20"/>
      <c r="F35" s="11"/>
      <c r="G35" s="29" t="s">
        <v>31</v>
      </c>
      <c r="H35" s="46" t="s">
        <v>4</v>
      </c>
      <c r="I35" s="45"/>
      <c r="J35" s="97">
        <f>SUM(J31:J34)</f>
        <v>27240</v>
      </c>
      <c r="K35" s="45"/>
    </row>
    <row r="36" spans="1:230" ht="15.75" customHeight="1" thickBot="1">
      <c r="A36" s="16"/>
      <c r="B36" s="54"/>
      <c r="C36" s="54"/>
      <c r="D36" s="53"/>
      <c r="E36" s="56"/>
      <c r="F36" s="54"/>
      <c r="G36" s="60" t="s">
        <v>30</v>
      </c>
      <c r="H36" s="58" t="s">
        <v>4</v>
      </c>
      <c r="I36" s="59"/>
      <c r="J36" s="88"/>
      <c r="K36" s="45"/>
    </row>
    <row r="37" spans="1:230" ht="15.75" customHeight="1">
      <c r="A37" s="16"/>
      <c r="B37" s="11"/>
      <c r="C37" s="11"/>
      <c r="D37" s="12"/>
      <c r="E37" s="16"/>
      <c r="F37" s="11"/>
      <c r="G37" s="51" t="s">
        <v>24</v>
      </c>
      <c r="H37" s="46" t="s">
        <v>4</v>
      </c>
      <c r="I37" s="45"/>
      <c r="J37" s="94">
        <f>SUM(J35:J36)</f>
        <v>27240</v>
      </c>
      <c r="K37" s="46"/>
    </row>
    <row r="38" spans="1:230" ht="15.75" customHeight="1">
      <c r="A38" s="16"/>
      <c r="B38" s="11"/>
      <c r="C38" s="11"/>
      <c r="D38" s="12"/>
      <c r="E38" s="16"/>
      <c r="F38" s="11"/>
      <c r="G38" s="51"/>
      <c r="H38" s="46"/>
      <c r="I38" s="45"/>
      <c r="J38" s="46"/>
      <c r="K38" s="46"/>
    </row>
    <row r="39" spans="1:230" s="16" customFormat="1" ht="15.75" customHeight="1">
      <c r="B39" s="25" t="s">
        <v>40</v>
      </c>
      <c r="C39" s="11"/>
      <c r="D39" s="12"/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17" t="s">
        <v>7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17" t="s">
        <v>42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7" t="s">
        <v>29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17" t="s">
        <v>61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75" t="s">
        <v>58</v>
      </c>
      <c r="E44" s="11"/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75" t="s">
        <v>59</v>
      </c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75" t="s">
        <v>60</v>
      </c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B47" s="11"/>
      <c r="C47" s="11"/>
      <c r="D47" s="17"/>
      <c r="E47" s="11"/>
      <c r="F47" s="11"/>
      <c r="G47" s="13"/>
      <c r="H47" s="18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C48" s="11"/>
      <c r="D48" s="66" t="s">
        <v>32</v>
      </c>
      <c r="E48" s="11"/>
      <c r="F48" s="11"/>
      <c r="G48" s="13"/>
      <c r="H48" s="14"/>
      <c r="I48" s="11"/>
      <c r="J48" s="68"/>
      <c r="K48" s="68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1"/>
      <c r="C49" s="11"/>
      <c r="D49" s="51" t="s">
        <v>33</v>
      </c>
      <c r="E49" s="17" t="s">
        <v>51</v>
      </c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1"/>
      <c r="C50" s="11"/>
      <c r="D50" s="51"/>
      <c r="E50" s="17" t="s">
        <v>52</v>
      </c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34</v>
      </c>
      <c r="E51" s="78" t="s">
        <v>70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D52" s="24" t="s">
        <v>35</v>
      </c>
      <c r="E52" s="16" t="s">
        <v>5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36</v>
      </c>
      <c r="E53" s="21" t="s">
        <v>19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D54" s="24" t="s">
        <v>67</v>
      </c>
      <c r="E54" s="21" t="s">
        <v>68</v>
      </c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D55" s="24" t="s">
        <v>37</v>
      </c>
      <c r="E55" s="22" t="s">
        <v>46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D56" s="24" t="s">
        <v>38</v>
      </c>
      <c r="E56" s="16" t="s">
        <v>47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51" t="s">
        <v>39</v>
      </c>
      <c r="E57" s="11" t="s">
        <v>20</v>
      </c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41</v>
      </c>
      <c r="C59" s="11"/>
      <c r="D59" s="12"/>
      <c r="E59" s="11"/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5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3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11" t="s">
        <v>56</v>
      </c>
      <c r="C63" s="11"/>
      <c r="D63" s="11"/>
      <c r="E63" s="11"/>
      <c r="F63" s="11"/>
      <c r="G63" s="23"/>
      <c r="H63" s="11"/>
      <c r="I63" s="11"/>
      <c r="J63" s="23"/>
      <c r="K63" s="2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 t="s">
        <v>55</v>
      </c>
      <c r="C64" s="8"/>
      <c r="D64" s="11"/>
      <c r="E64" s="11"/>
      <c r="F64" s="11"/>
      <c r="G64" s="23"/>
      <c r="H64" s="11"/>
      <c r="I64" s="11"/>
      <c r="J64" s="23"/>
      <c r="K64" s="23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J4"/>
    <mergeCell ref="A5:J5"/>
  </mergeCells>
  <phoneticPr fontId="0"/>
  <hyperlinks>
    <hyperlink ref="J15" r:id="rId1"/>
    <hyperlink ref="J16" r:id="rId2"/>
    <hyperlink ref="D9" r:id="rId3" display="mailto:i.gordienko@amx-engineering.com"/>
  </hyperlinks>
  <printOptions horizontalCentered="1"/>
  <pageMargins left="0.33" right="0.27" top="0.32" bottom="0.33" header="0.24" footer="0.196850393700787"/>
  <pageSetup paperSize="9" scale="83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2013-02-01T08:03:43Z</dcterms:modified>
</cp:coreProperties>
</file>