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QUOTE!$A$1:$K$78</definedName>
  </definedNames>
  <calcPr calcId="145621"/>
</workbook>
</file>

<file path=xl/calcChain.xml><?xml version="1.0" encoding="utf-8"?>
<calcChain xmlns="http://schemas.openxmlformats.org/spreadsheetml/2006/main">
  <c r="H38" i="1" l="1"/>
  <c r="J38" i="1" s="1"/>
  <c r="N42" i="1"/>
  <c r="P42" i="1" s="1"/>
  <c r="H42" i="1" s="1"/>
  <c r="J42" i="1" s="1"/>
  <c r="N40" i="1"/>
  <c r="P40" i="1" s="1"/>
  <c r="H40" i="1" s="1"/>
  <c r="J40" i="1" s="1"/>
  <c r="N38" i="1"/>
  <c r="P38" i="1" s="1"/>
  <c r="N36" i="1"/>
  <c r="P36" i="1" s="1"/>
  <c r="H36" i="1" s="1"/>
  <c r="J36" i="1" s="1"/>
  <c r="P34" i="1"/>
  <c r="H34" i="1" s="1"/>
  <c r="J34" i="1" s="1"/>
  <c r="N34" i="1"/>
  <c r="N32" i="1"/>
  <c r="P32" i="1" s="1"/>
  <c r="H32" i="1" s="1"/>
  <c r="J32" i="1" s="1"/>
  <c r="P26" i="1"/>
  <c r="H26" i="1" s="1"/>
  <c r="J26" i="1" s="1"/>
  <c r="N26" i="1"/>
  <c r="N24" i="1"/>
  <c r="P24" i="1" s="1"/>
  <c r="H24" i="1" s="1"/>
  <c r="J24" i="1" s="1"/>
  <c r="P22" i="1"/>
  <c r="H22" i="1" s="1"/>
  <c r="N22" i="1"/>
  <c r="J22" i="1" l="1"/>
  <c r="J46" i="1" s="1"/>
  <c r="J50" i="1" s="1"/>
  <c r="J52" i="1" s="1"/>
</calcChain>
</file>

<file path=xl/sharedStrings.xml><?xml version="1.0" encoding="utf-8"?>
<sst xmlns="http://schemas.openxmlformats.org/spreadsheetml/2006/main" count="122" uniqueCount="100">
  <si>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</si>
  <si>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</si>
  <si>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</si>
  <si>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</si>
  <si>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</si>
  <si>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</si>
  <si>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</si>
  <si>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</si>
  <si>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</si>
  <si>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</si>
  <si>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</si>
  <si>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</si>
  <si>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</si>
  <si>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</si>
  <si>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</si>
  <si>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</si>
  <si>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</si>
  <si>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</si>
  <si>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</si>
  <si>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</si>
  <si>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</si>
  <si>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</si>
  <si>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</si>
  <si>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</si>
  <si>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</si>
  <si>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</si>
  <si>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</si>
  <si>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</si>
  <si>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</si>
  <si>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</si>
  <si>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</si>
  <si>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</si>
  <si>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</si>
  <si>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</si>
  <si>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</si>
  <si>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</si>
  <si>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</si>
  <si>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</si>
  <si>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</si>
  <si>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</si>
  <si>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</si>
  <si>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</si>
  <si>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</si>
  <si>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</si>
  <si>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</si>
  <si>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</si>
  <si>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</si>
  <si>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</si>
  <si>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</si>
  <si>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</si>
  <si>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</si>
  <si>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</si>
  <si>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</si>
  <si>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</si>
  <si>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</si>
  <si>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</si>
  <si>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</si>
  <si>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</si>
  <si>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</si>
  <si>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</si>
  <si>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</si>
  <si>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</si>
  <si>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</si>
  <si>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</si>
  <si>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</si>
  <si>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</si>
  <si>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</si>
  <si>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</si>
  <si>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</si>
  <si>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Q2013RH015</t>
  </si>
  <si>
    <t>Rune Blomvik</t>
  </si>
  <si>
    <t>Instrument Ingeniør</t>
  </si>
  <si>
    <t>Tlf:       +47 67 150 250</t>
  </si>
  <si>
    <t>Mobil:   +47 950 35 992</t>
  </si>
  <si>
    <t>Fax:     +47 67 150 251</t>
  </si>
  <si>
    <t>E-mail: blomvik@instrumentteam.no</t>
  </si>
  <si>
    <t>SPRING</t>
  </si>
  <si>
    <t>82521238-10100</t>
  </si>
  <si>
    <t>DIAPHRAGM</t>
  </si>
  <si>
    <t>82521098-10100</t>
  </si>
  <si>
    <t>82559340-50100</t>
  </si>
  <si>
    <t>Gland packing</t>
  </si>
  <si>
    <t>Replacement Kit</t>
  </si>
  <si>
    <t>P6610CH + P6528</t>
  </si>
  <si>
    <t>82509777-001</t>
  </si>
  <si>
    <t>obsolete</t>
  </si>
  <si>
    <t>82660083-10300</t>
  </si>
  <si>
    <t>Gasket</t>
  </si>
  <si>
    <t>82660084-10300</t>
  </si>
  <si>
    <t>82537600-00300</t>
  </si>
  <si>
    <t>piston Ring</t>
  </si>
  <si>
    <t>80357274-00100</t>
  </si>
  <si>
    <t>Gasket for Pilot</t>
  </si>
  <si>
    <t>80357121-00100</t>
  </si>
  <si>
    <t>Gasket for stabilizer</t>
  </si>
  <si>
    <t>HS390208-00000</t>
  </si>
  <si>
    <t>Washer ?</t>
  </si>
  <si>
    <t>Email Sugimoto 17/01/13</t>
  </si>
  <si>
    <t>10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</si>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</sst>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 indent="5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lomvik@instrumentteam.no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5"/>
  <sheetViews>
    <sheetView tabSelected="1" topLeftCell="A37" zoomScaleNormal="100" workbookViewId="0">
      <selection activeCell="E67" sqref="E6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70</v>
      </c>
      <c r="E7" s="17"/>
      <c r="F7" s="85"/>
      <c r="G7" s="21"/>
      <c r="H7" s="33" t="s">
        <v>1</v>
      </c>
      <c r="I7" s="17"/>
      <c r="J7" s="77">
        <v>41291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74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75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2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 t="s">
        <v>97</v>
      </c>
      <c r="N13"/>
      <c r="O13"/>
      <c r="P13"/>
    </row>
    <row r="14" spans="1:230" ht="15.75" customHeight="1">
      <c r="A14" s="17"/>
      <c r="B14" s="81" t="s">
        <v>45</v>
      </c>
      <c r="C14" s="17"/>
      <c r="D14" s="113"/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8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8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8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8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8" s="17" customFormat="1" ht="15.75" customHeight="1">
      <c r="B21" s="100"/>
      <c r="C21" s="101"/>
      <c r="D21" s="104"/>
      <c r="E21" s="116"/>
      <c r="G21" s="105"/>
      <c r="H21" s="106"/>
      <c r="I21" s="50"/>
      <c r="J21" s="50"/>
      <c r="K21" s="79"/>
      <c r="L21" s="109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8" s="17" customFormat="1" ht="15.75" customHeight="1">
      <c r="B22" s="100">
        <v>1</v>
      </c>
      <c r="C22" s="101"/>
      <c r="D22" s="17" t="s">
        <v>77</v>
      </c>
      <c r="E22" s="116" t="s">
        <v>76</v>
      </c>
      <c r="G22" s="108">
        <v>4</v>
      </c>
      <c r="H22" s="106">
        <f>ROUND(P22,0)</f>
        <v>41</v>
      </c>
      <c r="I22" s="50"/>
      <c r="J22" s="50">
        <f>G22*H22</f>
        <v>164</v>
      </c>
      <c r="K22" s="79" t="s">
        <v>98</v>
      </c>
      <c r="L22" s="107">
        <v>4600</v>
      </c>
      <c r="M22" s="17">
        <v>0.45</v>
      </c>
      <c r="N22" s="110">
        <f>L22*M22/100</f>
        <v>20.7</v>
      </c>
      <c r="O22" s="111">
        <v>0.5</v>
      </c>
      <c r="P22" s="17">
        <f>N22/(1-O22)</f>
        <v>41.4</v>
      </c>
    </row>
    <row r="23" spans="1:18" s="17" customFormat="1" ht="15.75" customHeight="1">
      <c r="B23" s="100"/>
      <c r="C23" s="101"/>
      <c r="D23" s="104"/>
      <c r="E23" s="116"/>
      <c r="G23" s="108"/>
      <c r="H23" s="106"/>
      <c r="I23" s="50"/>
      <c r="J23" s="50"/>
      <c r="K23" s="79"/>
      <c r="L23" s="107"/>
      <c r="N23" s="110"/>
      <c r="O23" s="111"/>
      <c r="R23" s="118"/>
    </row>
    <row r="24" spans="1:18" s="17" customFormat="1" ht="15.75" customHeight="1">
      <c r="B24" s="100">
        <v>2</v>
      </c>
      <c r="C24" s="101"/>
      <c r="D24" s="17" t="s">
        <v>79</v>
      </c>
      <c r="E24" s="116" t="s">
        <v>78</v>
      </c>
      <c r="G24" s="108">
        <v>4</v>
      </c>
      <c r="H24" s="106">
        <f>ROUND(P24,0)</f>
        <v>281</v>
      </c>
      <c r="I24" s="50"/>
      <c r="J24" s="50">
        <f>G24*H24</f>
        <v>1124</v>
      </c>
      <c r="K24" s="79" t="s">
        <v>98</v>
      </c>
      <c r="L24" s="107">
        <v>31200</v>
      </c>
      <c r="M24" s="17">
        <v>0.45</v>
      </c>
      <c r="N24" s="110">
        <f>L24*M24/100</f>
        <v>140.4</v>
      </c>
      <c r="O24" s="111">
        <v>0.5</v>
      </c>
      <c r="P24" s="17">
        <f>N24/(1-O24)</f>
        <v>280.8</v>
      </c>
      <c r="R24" s="117"/>
    </row>
    <row r="25" spans="1:18" s="17" customFormat="1" ht="15.75" customHeight="1">
      <c r="B25" s="100"/>
      <c r="C25" s="101"/>
      <c r="D25" s="104"/>
      <c r="E25" s="116"/>
      <c r="G25" s="108"/>
      <c r="H25" s="106"/>
      <c r="I25" s="50"/>
      <c r="J25" s="50"/>
      <c r="K25" s="79"/>
      <c r="L25" s="107"/>
      <c r="N25" s="110"/>
      <c r="O25" s="111"/>
      <c r="R25" s="118"/>
    </row>
    <row r="26" spans="1:18" s="17" customFormat="1" ht="15.75" customHeight="1">
      <c r="B26" s="100">
        <v>3</v>
      </c>
      <c r="C26" s="101"/>
      <c r="D26" s="104" t="s">
        <v>80</v>
      </c>
      <c r="E26" s="116" t="s">
        <v>81</v>
      </c>
      <c r="G26" s="108">
        <v>3</v>
      </c>
      <c r="H26" s="106">
        <f>ROUND(P26,0)</f>
        <v>364</v>
      </c>
      <c r="I26" s="50"/>
      <c r="J26" s="50">
        <f>G26*H26</f>
        <v>1092</v>
      </c>
      <c r="K26" s="79" t="s">
        <v>98</v>
      </c>
      <c r="L26" s="107">
        <v>40400</v>
      </c>
      <c r="M26" s="17">
        <v>0.45</v>
      </c>
      <c r="N26" s="110">
        <f>L26*M26/100</f>
        <v>181.8</v>
      </c>
      <c r="O26" s="111">
        <v>0.5</v>
      </c>
      <c r="P26" s="17">
        <f>N26/(1-O26)</f>
        <v>363.6</v>
      </c>
      <c r="R26" s="118"/>
    </row>
    <row r="27" spans="1:18" s="17" customFormat="1" ht="15.75" customHeight="1">
      <c r="B27" s="100"/>
      <c r="C27" s="101"/>
      <c r="D27" s="104"/>
      <c r="E27" s="116" t="s">
        <v>82</v>
      </c>
      <c r="G27" s="108"/>
      <c r="H27" s="106"/>
      <c r="I27" s="50"/>
      <c r="J27" s="50"/>
      <c r="K27" s="79"/>
      <c r="L27" s="107"/>
      <c r="N27" s="110"/>
      <c r="O27" s="111"/>
      <c r="R27" s="118"/>
    </row>
    <row r="28" spans="1:18" s="17" customFormat="1" ht="15.75" customHeight="1">
      <c r="B28" s="100"/>
      <c r="C28" s="101"/>
      <c r="D28" s="104"/>
      <c r="E28" s="116" t="s">
        <v>83</v>
      </c>
      <c r="G28" s="108"/>
      <c r="H28" s="106"/>
      <c r="I28" s="50"/>
      <c r="J28" s="50"/>
      <c r="K28" s="79"/>
      <c r="L28" s="107"/>
      <c r="N28" s="110"/>
      <c r="O28" s="111"/>
      <c r="R28" s="118"/>
    </row>
    <row r="29" spans="1:18" s="17" customFormat="1" ht="15.75" customHeight="1">
      <c r="B29" s="100"/>
      <c r="C29" s="101"/>
      <c r="D29" s="104"/>
      <c r="E29" s="116"/>
      <c r="G29" s="108"/>
      <c r="H29" s="106"/>
      <c r="I29" s="50"/>
      <c r="J29" s="50"/>
      <c r="K29" s="79"/>
      <c r="L29" s="107"/>
      <c r="N29" s="110"/>
      <c r="O29" s="111"/>
      <c r="R29" s="118"/>
    </row>
    <row r="30" spans="1:18" s="17" customFormat="1" ht="15.75" customHeight="1">
      <c r="B30" s="100">
        <v>4</v>
      </c>
      <c r="C30" s="101"/>
      <c r="D30" s="104" t="s">
        <v>84</v>
      </c>
      <c r="E30" s="102" t="s">
        <v>85</v>
      </c>
      <c r="G30" s="108">
        <v>3</v>
      </c>
      <c r="H30" s="106"/>
      <c r="I30" s="50"/>
      <c r="J30" s="50"/>
      <c r="K30" s="79"/>
      <c r="L30" s="107"/>
      <c r="N30" s="110"/>
      <c r="O30" s="111"/>
      <c r="R30" s="117"/>
    </row>
    <row r="31" spans="1:18" s="17" customFormat="1" ht="15.75" customHeight="1">
      <c r="B31" s="100"/>
      <c r="C31" s="101"/>
      <c r="D31" s="104"/>
      <c r="E31" s="102"/>
      <c r="G31" s="108"/>
      <c r="H31" s="106"/>
      <c r="I31" s="50"/>
      <c r="J31" s="50"/>
      <c r="K31" s="79"/>
      <c r="L31" s="107"/>
      <c r="N31" s="110"/>
      <c r="O31" s="111"/>
      <c r="R31" s="118"/>
    </row>
    <row r="32" spans="1:18" s="17" customFormat="1" ht="15.75" customHeight="1">
      <c r="B32" s="100">
        <v>5</v>
      </c>
      <c r="C32" s="101"/>
      <c r="D32" s="104" t="s">
        <v>86</v>
      </c>
      <c r="E32" s="102" t="s">
        <v>87</v>
      </c>
      <c r="G32" s="108">
        <v>6</v>
      </c>
      <c r="H32" s="106">
        <f>ROUND(P32,0)</f>
        <v>116</v>
      </c>
      <c r="I32" s="50"/>
      <c r="J32" s="50">
        <f>G32*H32</f>
        <v>696</v>
      </c>
      <c r="K32" s="79" t="s">
        <v>98</v>
      </c>
      <c r="L32" s="107">
        <v>12900</v>
      </c>
      <c r="M32" s="17">
        <v>0.45</v>
      </c>
      <c r="N32" s="110">
        <f>L32*M32/100</f>
        <v>58.05</v>
      </c>
      <c r="O32" s="111">
        <v>0.5</v>
      </c>
      <c r="P32" s="17">
        <f>N32/(1-O32)</f>
        <v>116.1</v>
      </c>
      <c r="R32" s="118"/>
    </row>
    <row r="33" spans="1:21" s="17" customFormat="1" ht="15.75" customHeight="1">
      <c r="B33" s="100"/>
      <c r="C33" s="101"/>
      <c r="D33" s="104"/>
      <c r="E33" s="102"/>
      <c r="G33" s="108"/>
      <c r="H33" s="106"/>
      <c r="I33" s="50"/>
      <c r="J33" s="50"/>
      <c r="K33" s="79"/>
      <c r="L33" s="107"/>
      <c r="N33" s="110"/>
      <c r="O33" s="111"/>
      <c r="R33" s="118"/>
    </row>
    <row r="34" spans="1:21" s="17" customFormat="1" ht="15.75" customHeight="1">
      <c r="B34" s="100">
        <v>6</v>
      </c>
      <c r="C34" s="101"/>
      <c r="D34" s="104" t="s">
        <v>88</v>
      </c>
      <c r="E34" s="102" t="s">
        <v>87</v>
      </c>
      <c r="G34" s="108">
        <v>4</v>
      </c>
      <c r="H34" s="106">
        <f>ROUND(P34,0)</f>
        <v>208</v>
      </c>
      <c r="I34" s="50"/>
      <c r="J34" s="50">
        <f>G34*H34</f>
        <v>832</v>
      </c>
      <c r="K34" s="79" t="s">
        <v>98</v>
      </c>
      <c r="L34" s="107">
        <v>23100</v>
      </c>
      <c r="M34" s="17">
        <v>0.45</v>
      </c>
      <c r="N34" s="110">
        <f>L34*M34/100</f>
        <v>103.95</v>
      </c>
      <c r="O34" s="111">
        <v>0.5</v>
      </c>
      <c r="P34" s="17">
        <f>N34/(1-O34)</f>
        <v>207.9</v>
      </c>
      <c r="R34" s="118"/>
    </row>
    <row r="35" spans="1:21" s="17" customFormat="1" ht="15.75" customHeight="1">
      <c r="B35" s="100"/>
      <c r="C35" s="101"/>
      <c r="D35" s="104"/>
      <c r="E35" s="102"/>
      <c r="G35" s="108"/>
      <c r="H35" s="106"/>
      <c r="I35" s="50"/>
      <c r="J35" s="50"/>
      <c r="K35" s="79"/>
      <c r="L35" s="107"/>
      <c r="N35" s="110"/>
      <c r="O35" s="111"/>
      <c r="R35" s="117"/>
    </row>
    <row r="36" spans="1:21" s="17" customFormat="1" ht="15.75" customHeight="1">
      <c r="B36" s="100">
        <v>7</v>
      </c>
      <c r="C36" s="101"/>
      <c r="D36" s="104" t="s">
        <v>89</v>
      </c>
      <c r="E36" s="102" t="s">
        <v>90</v>
      </c>
      <c r="G36" s="108">
        <v>3</v>
      </c>
      <c r="H36" s="106">
        <f>ROUND(P36,0)</f>
        <v>281</v>
      </c>
      <c r="I36" s="50"/>
      <c r="J36" s="50">
        <f>G36*H36</f>
        <v>843</v>
      </c>
      <c r="K36" s="79" t="s">
        <v>98</v>
      </c>
      <c r="L36" s="107">
        <v>31200</v>
      </c>
      <c r="M36" s="17">
        <v>0.45</v>
      </c>
      <c r="N36" s="110">
        <f>L36*M36/100</f>
        <v>140.4</v>
      </c>
      <c r="O36" s="111">
        <v>0.5</v>
      </c>
      <c r="P36" s="17">
        <f>N36/(1-O36)</f>
        <v>280.8</v>
      </c>
      <c r="R36" s="117"/>
    </row>
    <row r="37" spans="1:21" s="17" customFormat="1" ht="15.75" customHeight="1">
      <c r="B37" s="100"/>
      <c r="C37" s="101"/>
      <c r="D37" s="104"/>
      <c r="E37" s="102"/>
      <c r="G37" s="108"/>
      <c r="H37" s="106"/>
      <c r="I37" s="50"/>
      <c r="J37" s="50"/>
      <c r="K37" s="79"/>
      <c r="L37" s="107"/>
      <c r="N37" s="110"/>
      <c r="O37" s="111"/>
      <c r="R37" s="118"/>
    </row>
    <row r="38" spans="1:21" s="17" customFormat="1" ht="15.75" customHeight="1">
      <c r="B38" s="100">
        <v>8</v>
      </c>
      <c r="C38" s="101"/>
      <c r="D38" s="104" t="s">
        <v>91</v>
      </c>
      <c r="E38" s="102" t="s">
        <v>92</v>
      </c>
      <c r="G38" s="108">
        <v>6</v>
      </c>
      <c r="H38" s="106">
        <f>ROUND(P38,0)</f>
        <v>9</v>
      </c>
      <c r="I38" s="50"/>
      <c r="J38" s="50">
        <f>G38*H38</f>
        <v>54</v>
      </c>
      <c r="K38" s="79" t="s">
        <v>98</v>
      </c>
      <c r="L38" s="107">
        <v>1000</v>
      </c>
      <c r="M38" s="17">
        <v>0.45</v>
      </c>
      <c r="N38" s="110">
        <f>L38*M38/100</f>
        <v>4.5</v>
      </c>
      <c r="O38" s="111">
        <v>0.5</v>
      </c>
      <c r="P38" s="17">
        <f>N38/(1-O38)</f>
        <v>9</v>
      </c>
      <c r="R38" s="118"/>
    </row>
    <row r="39" spans="1:21" s="17" customFormat="1" ht="15.75" customHeight="1">
      <c r="B39" s="100"/>
      <c r="C39" s="101"/>
      <c r="D39" s="104"/>
      <c r="E39" s="102"/>
      <c r="G39" s="108"/>
      <c r="H39" s="106"/>
      <c r="I39" s="50"/>
      <c r="J39" s="50"/>
      <c r="K39" s="79"/>
      <c r="L39" s="107"/>
      <c r="N39" s="110"/>
      <c r="O39" s="111"/>
      <c r="R39" s="118"/>
    </row>
    <row r="40" spans="1:21" s="17" customFormat="1" ht="15.75" customHeight="1">
      <c r="B40" s="100">
        <v>9</v>
      </c>
      <c r="C40" s="101"/>
      <c r="D40" s="104" t="s">
        <v>93</v>
      </c>
      <c r="E40" s="102" t="s">
        <v>94</v>
      </c>
      <c r="G40" s="108">
        <v>6</v>
      </c>
      <c r="H40" s="106">
        <f>ROUND(P40,0)</f>
        <v>13</v>
      </c>
      <c r="I40" s="50"/>
      <c r="J40" s="50">
        <f>G40*H40</f>
        <v>78</v>
      </c>
      <c r="K40" s="79" t="s">
        <v>98</v>
      </c>
      <c r="L40" s="107">
        <v>1400</v>
      </c>
      <c r="M40" s="17">
        <v>0.45</v>
      </c>
      <c r="N40" s="110">
        <f>L40*M40/100</f>
        <v>6.3</v>
      </c>
      <c r="O40" s="111">
        <v>0.5</v>
      </c>
      <c r="P40" s="17">
        <f>N40/(1-O40)</f>
        <v>12.6</v>
      </c>
      <c r="R40" s="118"/>
    </row>
    <row r="41" spans="1:21" s="17" customFormat="1" ht="15.75" customHeight="1">
      <c r="B41" s="100"/>
      <c r="C41" s="101"/>
      <c r="D41" s="104"/>
      <c r="E41" s="102"/>
      <c r="G41" s="108"/>
      <c r="H41" s="106"/>
      <c r="I41" s="50"/>
      <c r="J41" s="50"/>
      <c r="K41" s="79"/>
      <c r="L41" s="107"/>
      <c r="N41" s="110"/>
      <c r="O41" s="111"/>
      <c r="R41" s="118"/>
    </row>
    <row r="42" spans="1:21" s="17" customFormat="1" ht="15.75" customHeight="1">
      <c r="B42" s="100">
        <v>10</v>
      </c>
      <c r="C42" s="101"/>
      <c r="D42" s="104" t="s">
        <v>95</v>
      </c>
      <c r="E42" s="102" t="s">
        <v>96</v>
      </c>
      <c r="G42" s="108">
        <v>3</v>
      </c>
      <c r="H42" s="106">
        <f>ROUND(P42,0)</f>
        <v>9</v>
      </c>
      <c r="I42" s="50"/>
      <c r="J42" s="50">
        <f>G42*H42</f>
        <v>27</v>
      </c>
      <c r="K42" s="79" t="s">
        <v>98</v>
      </c>
      <c r="L42" s="107">
        <v>1000</v>
      </c>
      <c r="M42" s="17">
        <v>0.45</v>
      </c>
      <c r="N42" s="110">
        <f>L42*M42/100</f>
        <v>4.5</v>
      </c>
      <c r="O42" s="111">
        <v>0.5</v>
      </c>
      <c r="P42" s="17">
        <f>N42/(1-O42)</f>
        <v>9</v>
      </c>
      <c r="R42" s="117"/>
    </row>
    <row r="43" spans="1:21" s="17" customFormat="1" ht="15.75" customHeight="1">
      <c r="B43" s="100"/>
      <c r="C43" s="101"/>
      <c r="D43" s="104"/>
      <c r="E43" s="102"/>
      <c r="G43" s="108"/>
      <c r="H43" s="106"/>
      <c r="I43" s="50"/>
      <c r="J43" s="50"/>
      <c r="K43" s="79"/>
      <c r="L43" s="107"/>
      <c r="N43" s="110"/>
      <c r="O43" s="111"/>
      <c r="R43" s="118"/>
    </row>
    <row r="44" spans="1:21" s="95" customFormat="1" ht="15.75" customHeight="1">
      <c r="B44" s="100"/>
      <c r="C44" s="100"/>
      <c r="D44" s="104"/>
      <c r="E44" s="103"/>
      <c r="H44" s="106"/>
      <c r="I44" s="94"/>
      <c r="J44" s="94"/>
      <c r="K44" s="94"/>
      <c r="R44" s="40"/>
      <c r="S44" s="40"/>
      <c r="T44" s="40"/>
      <c r="U44" s="40"/>
    </row>
    <row r="45" spans="1:21" ht="15.75" customHeight="1" thickBot="1">
      <c r="A45" s="17"/>
      <c r="B45" s="61"/>
      <c r="C45" s="62"/>
      <c r="D45" s="63"/>
      <c r="E45" s="64"/>
      <c r="F45" s="65"/>
      <c r="G45" s="93"/>
      <c r="H45" s="66"/>
      <c r="I45" s="67"/>
      <c r="J45" s="67"/>
      <c r="K45" s="80"/>
      <c r="R45" s="40"/>
      <c r="S45" s="40"/>
      <c r="T45" s="40"/>
      <c r="U45" s="40"/>
    </row>
    <row r="46" spans="1:21" ht="15.75" customHeight="1">
      <c r="A46" s="17"/>
      <c r="B46" s="11"/>
      <c r="C46" s="11"/>
      <c r="D46" s="12"/>
      <c r="E46" s="21"/>
      <c r="F46" s="11"/>
      <c r="G46" s="33" t="s">
        <v>26</v>
      </c>
      <c r="H46" s="51" t="s">
        <v>4</v>
      </c>
      <c r="I46" s="50"/>
      <c r="J46" s="50">
        <f>SUM(J21:J45)</f>
        <v>4910</v>
      </c>
      <c r="K46" s="60"/>
      <c r="R46" s="40"/>
      <c r="S46" s="40"/>
      <c r="T46" s="40"/>
      <c r="U46" s="40"/>
    </row>
    <row r="47" spans="1:21" ht="15.75" customHeight="1">
      <c r="A47" s="17"/>
      <c r="B47" s="11"/>
      <c r="C47" s="11"/>
      <c r="D47" s="12"/>
      <c r="E47" s="44"/>
      <c r="F47" s="42"/>
      <c r="G47" s="43" t="s">
        <v>19</v>
      </c>
      <c r="H47" s="52" t="s">
        <v>4</v>
      </c>
      <c r="I47" s="53"/>
      <c r="J47" s="53">
        <v>150</v>
      </c>
      <c r="K47" s="58"/>
      <c r="R47" s="40"/>
      <c r="S47" s="40"/>
      <c r="T47" s="40"/>
      <c r="U47" s="40"/>
    </row>
    <row r="48" spans="1:21" ht="15.75" customHeight="1">
      <c r="A48" s="17"/>
      <c r="B48" s="11"/>
      <c r="C48" s="11"/>
      <c r="D48" s="12"/>
      <c r="E48" s="45"/>
      <c r="F48" s="46"/>
      <c r="G48" s="57" t="s">
        <v>2</v>
      </c>
      <c r="H48" s="54" t="s">
        <v>4</v>
      </c>
      <c r="I48" s="55"/>
      <c r="J48" s="55">
        <v>0</v>
      </c>
      <c r="K48" s="59"/>
      <c r="R48" s="40"/>
      <c r="S48" s="40"/>
      <c r="T48" s="40"/>
      <c r="U48" s="40"/>
    </row>
    <row r="49" spans="1:230" ht="15.75" customHeight="1" thickBot="1">
      <c r="A49" s="17"/>
      <c r="B49" s="62"/>
      <c r="C49" s="62"/>
      <c r="D49" s="61"/>
      <c r="E49" s="70"/>
      <c r="F49" s="71"/>
      <c r="G49" s="72" t="s">
        <v>20</v>
      </c>
      <c r="H49" s="73" t="s">
        <v>4</v>
      </c>
      <c r="I49" s="74"/>
      <c r="J49" s="74"/>
      <c r="K49" s="75"/>
      <c r="R49" s="40"/>
      <c r="S49" s="40"/>
      <c r="T49" s="40"/>
      <c r="U49" s="40"/>
    </row>
    <row r="50" spans="1:230" ht="15.75" customHeight="1">
      <c r="A50" s="17"/>
      <c r="B50" s="11"/>
      <c r="C50" s="11"/>
      <c r="D50" s="12"/>
      <c r="E50" s="21"/>
      <c r="F50" s="11"/>
      <c r="G50" s="31" t="s">
        <v>33</v>
      </c>
      <c r="H50" s="51" t="s">
        <v>4</v>
      </c>
      <c r="I50" s="50"/>
      <c r="J50" s="50">
        <f>IF(J46&lt;150, 150, J46)</f>
        <v>4910</v>
      </c>
      <c r="K50" s="60"/>
      <c r="R50" s="40"/>
      <c r="S50" s="40"/>
      <c r="T50" s="40"/>
      <c r="U50" s="40"/>
    </row>
    <row r="51" spans="1:230" ht="15.75" customHeight="1" thickBot="1">
      <c r="A51" s="17"/>
      <c r="B51" s="62"/>
      <c r="C51" s="62"/>
      <c r="D51" s="61"/>
      <c r="E51" s="64"/>
      <c r="F51" s="62"/>
      <c r="G51" s="68" t="s">
        <v>32</v>
      </c>
      <c r="H51" s="66" t="s">
        <v>4</v>
      </c>
      <c r="I51" s="67"/>
      <c r="J51" s="67"/>
      <c r="K51" s="69"/>
      <c r="R51" s="40"/>
      <c r="S51" s="40"/>
      <c r="T51" s="40"/>
      <c r="U51" s="40"/>
    </row>
    <row r="52" spans="1:230" ht="15.75" customHeight="1">
      <c r="A52" s="17"/>
      <c r="B52" s="11"/>
      <c r="C52" s="11"/>
      <c r="D52" s="12"/>
      <c r="E52" s="17"/>
      <c r="F52" s="11"/>
      <c r="G52" s="56" t="s">
        <v>26</v>
      </c>
      <c r="H52" s="51" t="s">
        <v>4</v>
      </c>
      <c r="I52" s="50"/>
      <c r="J52" s="51">
        <f>SUM(J50:J51)</f>
        <v>4910</v>
      </c>
      <c r="K52" s="60"/>
      <c r="R52" s="40"/>
      <c r="S52" s="40"/>
      <c r="T52" s="40"/>
      <c r="U52" s="40"/>
    </row>
    <row r="53" spans="1:230" ht="15.75" customHeight="1">
      <c r="A53" s="17"/>
      <c r="B53" s="11"/>
      <c r="C53" s="11"/>
      <c r="D53" s="12"/>
      <c r="E53" s="17"/>
      <c r="F53" s="11"/>
      <c r="G53" s="56"/>
      <c r="H53" s="51"/>
      <c r="I53" s="50"/>
      <c r="J53" s="51"/>
      <c r="K53" s="60"/>
      <c r="R53" s="40"/>
      <c r="S53" s="40"/>
      <c r="T53" s="40"/>
      <c r="U53" s="40"/>
    </row>
    <row r="54" spans="1:230" s="17" customFormat="1" ht="15.75" customHeight="1">
      <c r="B54" s="27" t="s">
        <v>42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18" t="s">
        <v>7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8" t="s">
        <v>44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18" t="s">
        <v>31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8" t="s">
        <v>62</v>
      </c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84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87" t="s">
        <v>59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84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87" t="s">
        <v>60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84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87" t="s">
        <v>61</v>
      </c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84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40"/>
      <c r="M62" s="40"/>
      <c r="N62" s="40"/>
      <c r="O62" s="40"/>
      <c r="P62" s="40"/>
      <c r="Q62" s="40"/>
      <c r="R62" s="84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C63" s="11"/>
      <c r="D63" s="76" t="s">
        <v>34</v>
      </c>
      <c r="E63" s="11"/>
      <c r="F63" s="11"/>
      <c r="G63" s="13"/>
      <c r="H63" s="14"/>
      <c r="I63" s="11"/>
      <c r="J63" s="78"/>
      <c r="K63" s="16"/>
      <c r="L63" s="40"/>
      <c r="M63" s="40"/>
      <c r="N63" s="40"/>
      <c r="O63" s="40"/>
      <c r="P63" s="40"/>
      <c r="Q63" s="40"/>
      <c r="R63" s="84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11"/>
      <c r="C64" s="11"/>
      <c r="D64" s="56" t="s">
        <v>35</v>
      </c>
      <c r="E64" s="18" t="s">
        <v>52</v>
      </c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84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56"/>
      <c r="E65" s="18" t="s">
        <v>53</v>
      </c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84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36</v>
      </c>
      <c r="E66" s="90" t="s">
        <v>99</v>
      </c>
      <c r="K66" s="21"/>
      <c r="L66" s="40"/>
      <c r="M66" s="40"/>
      <c r="N66" s="40"/>
      <c r="O66" s="40"/>
      <c r="P66" s="40"/>
      <c r="Q66" s="40"/>
      <c r="R66" s="84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D67" s="26" t="s">
        <v>37</v>
      </c>
      <c r="E67" s="17" t="s">
        <v>5</v>
      </c>
      <c r="K67" s="21"/>
      <c r="L67" s="40"/>
      <c r="M67" s="40"/>
      <c r="N67" s="40"/>
      <c r="O67" s="40"/>
      <c r="P67" s="40"/>
      <c r="Q67" s="40"/>
      <c r="R67" s="84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D68" s="26" t="s">
        <v>38</v>
      </c>
      <c r="E68" s="22" t="s">
        <v>21</v>
      </c>
      <c r="K68" s="21"/>
      <c r="L68" s="40"/>
      <c r="M68" s="40"/>
      <c r="N68" s="40"/>
      <c r="O68" s="40"/>
      <c r="P68" s="40"/>
      <c r="Q68" s="40"/>
      <c r="R68" s="84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D69" s="26" t="s">
        <v>39</v>
      </c>
      <c r="E69" s="23" t="s">
        <v>48</v>
      </c>
      <c r="K69" s="21"/>
      <c r="L69" s="40"/>
      <c r="M69" s="40"/>
      <c r="N69" s="40"/>
      <c r="O69" s="40"/>
      <c r="P69" s="40"/>
      <c r="Q69" s="40"/>
      <c r="R69" s="84"/>
      <c r="S69" s="84"/>
      <c r="T69" s="84"/>
      <c r="U69" s="84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D70" s="26" t="s">
        <v>40</v>
      </c>
      <c r="E70" s="17" t="s">
        <v>49</v>
      </c>
      <c r="L70" s="40"/>
      <c r="M70" s="40"/>
      <c r="N70" s="40"/>
      <c r="O70" s="40"/>
      <c r="P70" s="40"/>
      <c r="Q70" s="40"/>
      <c r="R70" s="84"/>
      <c r="S70" s="84"/>
      <c r="T70" s="84"/>
      <c r="U70" s="84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12" t="s">
        <v>41</v>
      </c>
      <c r="E71" s="11" t="s">
        <v>22</v>
      </c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84"/>
      <c r="S71" s="84"/>
      <c r="T71" s="84"/>
      <c r="U71" s="84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84"/>
      <c r="S72" s="84"/>
      <c r="T72" s="84"/>
      <c r="U72" s="84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43</v>
      </c>
      <c r="C73" s="11"/>
      <c r="D73" s="12"/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84"/>
      <c r="S73" s="84"/>
      <c r="T73" s="84"/>
      <c r="U73" s="84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84"/>
      <c r="S74" s="84"/>
      <c r="T74" s="84"/>
      <c r="U74" s="84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L75" s="40"/>
      <c r="M75" s="40"/>
      <c r="N75" s="40"/>
      <c r="O75" s="40"/>
      <c r="P75" s="40"/>
      <c r="Q75" s="40"/>
      <c r="R75" s="84"/>
      <c r="S75" s="84"/>
      <c r="T75" s="84"/>
      <c r="U75" s="84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8"/>
      <c r="C76" s="8"/>
      <c r="D76" s="11"/>
      <c r="E76" s="11"/>
      <c r="F76" s="11"/>
      <c r="G76" s="24"/>
      <c r="H76" s="11"/>
      <c r="I76" s="11"/>
      <c r="J76" s="24"/>
      <c r="K76" s="25"/>
      <c r="L76" s="40"/>
      <c r="M76" s="40"/>
      <c r="N76" s="40"/>
      <c r="O76" s="40"/>
      <c r="P76" s="40"/>
      <c r="Q76" s="40"/>
      <c r="R76" s="84"/>
      <c r="S76" s="84"/>
      <c r="T76" s="84"/>
      <c r="U76" s="84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11" t="s">
        <v>57</v>
      </c>
      <c r="C77" s="11"/>
      <c r="D77" s="11"/>
      <c r="E77" s="11"/>
      <c r="F77" s="11"/>
      <c r="G77" s="24"/>
      <c r="H77" s="11"/>
      <c r="I77" s="11"/>
      <c r="J77" s="24"/>
      <c r="K77" s="24"/>
      <c r="L77" s="40"/>
      <c r="M77" s="40"/>
      <c r="N77" s="40"/>
      <c r="O77" s="40"/>
      <c r="P77" s="40"/>
      <c r="Q77" s="40"/>
      <c r="R77" s="84"/>
      <c r="S77" s="84"/>
      <c r="T77" s="84"/>
      <c r="U77" s="84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s="17" customFormat="1" ht="15.75" customHeight="1">
      <c r="B78" s="11" t="s">
        <v>56</v>
      </c>
      <c r="C78" s="8"/>
      <c r="D78" s="11"/>
      <c r="E78" s="11"/>
      <c r="F78" s="11"/>
      <c r="G78" s="24"/>
      <c r="H78" s="11"/>
      <c r="I78" s="11"/>
      <c r="J78" s="24"/>
      <c r="K78" s="24"/>
      <c r="L78" s="40"/>
      <c r="M78" s="40"/>
      <c r="N78" s="40"/>
      <c r="O78" s="40"/>
      <c r="P78" s="40"/>
      <c r="Q78" s="40"/>
      <c r="R78" s="84"/>
      <c r="S78" s="84"/>
      <c r="T78" s="84"/>
      <c r="U78" s="84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2:23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3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tooltip="blocked::mailto:blomvik@instrumentteam.no" display="mailto:blomvik@instrumentteam.no"/>
  </hyperlinks>
  <printOptions horizontalCentered="1"/>
  <pageMargins left="0.33" right="0.27" top="0.32" bottom="0.33" header="0.24" footer="0.196850393700787"/>
  <pageSetup paperSize="9" scale="72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2013-01-17T08:56:20Z</cp:lastPrinted>
  <dcterms:created xsi:type="dcterms:W3CDTF">2000-06-29T05:08:18Z</dcterms:created>
  <dcterms:modified xsi:type="dcterms:W3CDTF">2013-01-17T08:56:47Z</dcterms:modified>
</cp:coreProperties>
</file>