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J28" i="1" l="1"/>
  <c r="N28" i="1"/>
  <c r="P28" i="1" s="1"/>
  <c r="P21" i="1"/>
  <c r="N21" i="1"/>
  <c r="M21" i="1"/>
  <c r="L28" i="1"/>
  <c r="L21" i="1"/>
  <c r="J21" i="1" l="1"/>
  <c r="J37" i="1" l="1"/>
  <c r="J41" i="1" s="1"/>
  <c r="J43" i="1" s="1"/>
</calcChain>
</file>

<file path=xl/sharedStrings.xml><?xml version="1.0" encoding="utf-8"?>
<sst xmlns="http://schemas.openxmlformats.org/spreadsheetml/2006/main" count="97" uniqueCount="83">
  <si>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</si>
  <si>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</si>
  <si>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</si>
  <si>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</si>
  <si>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</si>
  <si>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</si>
  <si>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</si>
  <si>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</si>
  <si>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</si>
  <si>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</si>
  <si>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</si>
  <si>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</si>
  <si>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</si>
  <si>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</si>
  <si>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</si>
  <si>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</si>
  <si>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</si>
  <si>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</si>
  <si>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</si>
  <si>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</si>
  <si>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</si>
  <si>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</si>
  <si>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</si>
  <si>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</si>
  <si>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</si>
  <si>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</si>
  <si>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</si>
  <si>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</si>
  <si>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</si>
  <si>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</si>
  <si>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</si>
  <si>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</si>
  <si>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</si>
  <si>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</si>
  <si>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</si>
  <si>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</si>
  <si>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</si>
  <si>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</si>
  <si>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</si>
  <si>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</si>
  <si>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</si>
  <si>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</si>
  <si>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</si>
  <si>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</si>
  <si>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</si>
  <si>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</si>
  <si>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</si>
  <si>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</si>
  <si>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</si>
  <si>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</si>
  <si>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</si>
  <si>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</si>
  <si>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</si>
  <si>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</si>
  <si>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</si>
  <si>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</si>
  <si>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</si>
  <si>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</si>
  <si>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</si>
  <si>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30 days from invoice date</t>
  </si>
  <si>
    <t>+33 9 70 61 16 19</t>
  </si>
  <si>
    <t>Q2012RH431</t>
  </si>
  <si>
    <t>Cédric VIEZ</t>
  </si>
  <si>
    <t>Ingénieur Commercial</t>
  </si>
  <si>
    <t xml:space="preserve">*        :   cedric.viez@honeywell.com </t>
  </si>
  <si>
    <t>Honeywell Process Solution</t>
  </si>
  <si>
    <t>Honeywell Field Solutions</t>
  </si>
  <si>
    <t>Honeywell France</t>
  </si>
  <si>
    <t>È        :   +33(0)6 86 42 70 73</t>
  </si>
  <si>
    <t>remplacement de : KIX20B-I1202SY-XX</t>
  </si>
  <si>
    <t>MGG14C-MB4G-1A1X-Y</t>
  </si>
  <si>
    <t>Magnew Converter</t>
  </si>
  <si>
    <t>Power supply : 220Vac</t>
  </si>
  <si>
    <t>Output : 4-20mA</t>
  </si>
  <si>
    <t>With display</t>
  </si>
  <si>
    <t>Remote version</t>
  </si>
  <si>
    <t>Remplacement de : KID10B-50PL41SW-XX</t>
  </si>
  <si>
    <t>MGG18D-050P41LS6AAA-XX-Y</t>
  </si>
  <si>
    <t>MagneW detector</t>
  </si>
  <si>
    <t>DN50 PN10 Wafer type</t>
  </si>
  <si>
    <t>PFA liner</t>
  </si>
  <si>
    <t>Electrodes and Grounding rings: Stainless steel</t>
  </si>
  <si>
    <t>FCA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</si>
</sst>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0" fontId="6" fillId="0" borderId="0" xfId="2" applyFont="1" applyAlignme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edric.viez@honeywel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E54" sqref="E5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62</v>
      </c>
      <c r="F7" s="21"/>
      <c r="G7" s="21"/>
      <c r="H7" s="33" t="s">
        <v>1</v>
      </c>
      <c r="I7" s="17"/>
      <c r="J7" s="75">
        <v>41254</v>
      </c>
      <c r="K7" s="21"/>
    </row>
    <row r="8" spans="1:230" ht="15.75" customHeight="1">
      <c r="A8" s="17"/>
      <c r="B8" s="21"/>
      <c r="C8" s="21"/>
      <c r="D8" s="97" t="s">
        <v>63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 t="s">
        <v>65</v>
      </c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 t="s">
        <v>66</v>
      </c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67</v>
      </c>
      <c r="E11" s="8"/>
      <c r="F11" s="21"/>
      <c r="G11" s="17"/>
      <c r="H11" s="20" t="s">
        <v>17</v>
      </c>
      <c r="I11" s="20"/>
      <c r="J11" s="34" t="s">
        <v>61</v>
      </c>
      <c r="K11" s="21"/>
    </row>
    <row r="12" spans="1:230" ht="15.75" customHeight="1">
      <c r="A12" s="17"/>
      <c r="B12" s="77" t="s">
        <v>30</v>
      </c>
      <c r="C12" s="21"/>
      <c r="D12" s="97" t="s">
        <v>68</v>
      </c>
      <c r="E12" s="8"/>
      <c r="F12" s="21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77" t="s">
        <v>29</v>
      </c>
      <c r="C13" s="21"/>
      <c r="D13" s="97" t="s">
        <v>64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/>
      <c r="E14" s="8"/>
      <c r="F14" s="21"/>
      <c r="G14" s="17"/>
      <c r="H14" s="20" t="s">
        <v>29</v>
      </c>
      <c r="J14" s="82" t="s">
        <v>60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58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55</v>
      </c>
      <c r="K16" s="21"/>
    </row>
    <row r="17" spans="1:16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6" ht="16.5" customHeight="1">
      <c r="A20" s="17"/>
      <c r="B20" s="97"/>
      <c r="C20" s="97"/>
      <c r="D20" s="97" t="s">
        <v>69</v>
      </c>
      <c r="E20" s="97"/>
      <c r="F20" s="39"/>
      <c r="G20" s="21"/>
      <c r="H20" s="49"/>
      <c r="I20" s="50"/>
      <c r="J20" s="50"/>
      <c r="K20" s="12"/>
    </row>
    <row r="21" spans="1:16" s="40" customFormat="1" ht="15.75" customHeight="1">
      <c r="B21" s="98">
        <v>1</v>
      </c>
      <c r="C21" s="97"/>
      <c r="D21" s="97" t="s">
        <v>70</v>
      </c>
      <c r="E21" s="97" t="s">
        <v>71</v>
      </c>
      <c r="F21" s="97"/>
      <c r="G21" s="98">
        <v>1</v>
      </c>
      <c r="H21" s="97">
        <v>830</v>
      </c>
      <c r="I21" s="97"/>
      <c r="J21" s="97">
        <f>G21*H21</f>
        <v>830</v>
      </c>
      <c r="K21" s="98">
        <v>6</v>
      </c>
      <c r="L21" s="40">
        <f>315+45+20</f>
        <v>380</v>
      </c>
      <c r="M21" s="40">
        <f>0.153</f>
        <v>0.153</v>
      </c>
      <c r="N21" s="103">
        <f>L21*M21*1000/100</f>
        <v>581.4</v>
      </c>
      <c r="O21" s="87">
        <v>0.3</v>
      </c>
      <c r="P21" s="40">
        <f>N21/(1-O21)</f>
        <v>830.57142857142856</v>
      </c>
    </row>
    <row r="22" spans="1:16" s="40" customFormat="1" ht="15.75" customHeight="1">
      <c r="B22" s="97"/>
      <c r="C22" s="97"/>
      <c r="D22" s="97"/>
      <c r="E22" s="97" t="s">
        <v>72</v>
      </c>
      <c r="F22" s="97"/>
      <c r="G22" s="98"/>
      <c r="H22" s="97"/>
      <c r="I22" s="97"/>
      <c r="J22" s="97"/>
      <c r="K22" s="88"/>
      <c r="N22" s="87"/>
    </row>
    <row r="23" spans="1:16" s="40" customFormat="1" ht="15.75" customHeight="1">
      <c r="B23" s="97"/>
      <c r="C23" s="97"/>
      <c r="D23" s="97"/>
      <c r="E23" s="97" t="s">
        <v>73</v>
      </c>
      <c r="F23" s="97"/>
      <c r="G23" s="98"/>
      <c r="H23" s="97"/>
      <c r="I23" s="97"/>
      <c r="J23" s="97"/>
      <c r="K23" s="88"/>
    </row>
    <row r="24" spans="1:16" s="40" customFormat="1" ht="15.75" customHeight="1">
      <c r="B24" s="97"/>
      <c r="C24" s="97"/>
      <c r="D24" s="97"/>
      <c r="E24" s="97" t="s">
        <v>74</v>
      </c>
      <c r="F24" s="97"/>
      <c r="G24" s="98"/>
      <c r="H24" s="97"/>
      <c r="I24" s="97"/>
      <c r="J24" s="97"/>
      <c r="K24" s="98"/>
    </row>
    <row r="25" spans="1:16" s="40" customFormat="1" ht="15.75" customHeight="1">
      <c r="B25" s="97"/>
      <c r="C25" s="97"/>
      <c r="D25" s="97"/>
      <c r="E25" s="97" t="s">
        <v>75</v>
      </c>
      <c r="F25" s="97"/>
      <c r="G25" s="97"/>
      <c r="H25" s="97"/>
      <c r="I25" s="97"/>
      <c r="J25" s="97"/>
      <c r="K25" s="88"/>
    </row>
    <row r="26" spans="1:16" s="40" customFormat="1" ht="15.75" customHeight="1">
      <c r="B26" s="97"/>
      <c r="C26" s="97"/>
      <c r="D26" s="97"/>
      <c r="E26" s="97"/>
      <c r="F26" s="97"/>
      <c r="G26" s="97"/>
      <c r="H26" s="97"/>
      <c r="I26" s="97"/>
      <c r="J26" s="97"/>
      <c r="K26" s="88"/>
    </row>
    <row r="27" spans="1:16" s="40" customFormat="1" ht="15.75" customHeight="1">
      <c r="C27" s="97"/>
      <c r="D27" s="97" t="s">
        <v>76</v>
      </c>
      <c r="E27" s="97"/>
      <c r="F27" s="97"/>
      <c r="G27" s="97"/>
      <c r="H27" s="97"/>
      <c r="I27" s="97"/>
      <c r="J27" s="97"/>
      <c r="K27" s="88"/>
    </row>
    <row r="28" spans="1:16" s="40" customFormat="1" ht="15.75" customHeight="1">
      <c r="B28" s="98">
        <v>2</v>
      </c>
      <c r="C28" s="97"/>
      <c r="D28" s="97" t="s">
        <v>77</v>
      </c>
      <c r="E28" s="97" t="s">
        <v>78</v>
      </c>
      <c r="F28" s="97"/>
      <c r="G28" s="98">
        <v>1</v>
      </c>
      <c r="H28" s="97">
        <v>721</v>
      </c>
      <c r="I28" s="97"/>
      <c r="J28" s="97">
        <f>G28*H28</f>
        <v>721</v>
      </c>
      <c r="K28" s="98">
        <v>6</v>
      </c>
      <c r="L28" s="40">
        <f>320+10</f>
        <v>330</v>
      </c>
      <c r="M28" s="40">
        <v>0.153</v>
      </c>
      <c r="N28" s="103">
        <f>L28*M28*1000/100</f>
        <v>504.9</v>
      </c>
      <c r="O28" s="87">
        <v>0.3</v>
      </c>
      <c r="P28" s="40">
        <f>N28/(1-O28)</f>
        <v>721.28571428571433</v>
      </c>
    </row>
    <row r="29" spans="1:16" s="40" customFormat="1" ht="15.75" customHeight="1">
      <c r="B29" s="97"/>
      <c r="C29" s="97"/>
      <c r="D29" s="97"/>
      <c r="E29" s="97" t="s">
        <v>79</v>
      </c>
      <c r="F29" s="97"/>
      <c r="G29" s="97"/>
      <c r="H29" s="97"/>
      <c r="I29" s="97"/>
      <c r="J29" s="97"/>
      <c r="K29" s="88"/>
    </row>
    <row r="30" spans="1:16" s="40" customFormat="1" ht="15.75" customHeight="1">
      <c r="B30" s="97"/>
      <c r="C30" s="97"/>
      <c r="D30" s="97"/>
      <c r="E30" s="97" t="s">
        <v>80</v>
      </c>
      <c r="F30" s="97"/>
      <c r="G30" s="97"/>
      <c r="H30" s="97"/>
      <c r="I30" s="97"/>
      <c r="J30" s="97"/>
      <c r="K30" s="88"/>
    </row>
    <row r="31" spans="1:16" s="40" customFormat="1" ht="15.75" customHeight="1">
      <c r="B31" s="97"/>
      <c r="C31" s="97"/>
      <c r="D31" s="97"/>
      <c r="E31" s="97" t="s">
        <v>81</v>
      </c>
      <c r="F31" s="97"/>
      <c r="G31" s="97"/>
      <c r="H31" s="97"/>
      <c r="I31" s="97"/>
      <c r="J31" s="97"/>
      <c r="K31" s="88"/>
    </row>
    <row r="32" spans="1:16" s="40" customFormat="1" ht="15.75" customHeight="1">
      <c r="B32" s="97"/>
      <c r="C32" s="97"/>
      <c r="D32" s="97"/>
      <c r="E32" s="97" t="s">
        <v>75</v>
      </c>
      <c r="F32" s="97"/>
      <c r="G32" s="97"/>
      <c r="H32" s="97"/>
      <c r="I32" s="97"/>
      <c r="J32" s="97"/>
      <c r="K32" s="88"/>
    </row>
    <row r="33" spans="1:230" s="40" customFormat="1" ht="15.75" customHeight="1">
      <c r="B33" s="97"/>
      <c r="C33" s="97"/>
      <c r="D33" s="97"/>
      <c r="E33" s="97"/>
      <c r="F33" s="97"/>
      <c r="G33" s="97"/>
      <c r="H33" s="97"/>
      <c r="I33" s="97"/>
      <c r="J33" s="97"/>
      <c r="K33" s="88"/>
    </row>
    <row r="34" spans="1:230" s="40" customFormat="1" ht="15.75" customHeight="1">
      <c r="B34" s="97"/>
      <c r="C34" s="97"/>
      <c r="D34" s="97"/>
      <c r="E34" s="97"/>
      <c r="F34" s="97"/>
      <c r="G34" s="97"/>
      <c r="H34" s="97"/>
      <c r="I34" s="97"/>
      <c r="J34" s="97"/>
      <c r="K34" s="88"/>
    </row>
    <row r="35" spans="1:230" s="40" customFormat="1" ht="15.75" customHeight="1">
      <c r="B35" s="97"/>
      <c r="C35" s="97"/>
      <c r="D35" s="97"/>
      <c r="E35" s="97"/>
      <c r="F35" s="97"/>
      <c r="G35" s="97"/>
      <c r="H35" s="97"/>
      <c r="I35" s="97"/>
      <c r="J35" s="97"/>
      <c r="K35" s="88"/>
    </row>
    <row r="36" spans="1:230" s="40" customFormat="1" ht="15.75" customHeight="1" thickBot="1">
      <c r="B36" s="89"/>
      <c r="C36" s="90"/>
      <c r="D36" s="91"/>
      <c r="E36" s="92"/>
      <c r="F36" s="93"/>
      <c r="G36" s="100"/>
      <c r="H36" s="94"/>
      <c r="I36" s="95"/>
      <c r="J36" s="95"/>
      <c r="K36" s="96"/>
    </row>
    <row r="37" spans="1:230" ht="15.75" customHeight="1">
      <c r="A37" s="17"/>
      <c r="B37" s="11"/>
      <c r="C37" s="11"/>
      <c r="D37" s="12"/>
      <c r="E37" s="21"/>
      <c r="F37" s="11"/>
      <c r="G37" s="33" t="s">
        <v>26</v>
      </c>
      <c r="H37" s="51" t="s">
        <v>4</v>
      </c>
      <c r="I37" s="50"/>
      <c r="J37" s="50">
        <f>SUM(J21:J36)</f>
        <v>1551</v>
      </c>
      <c r="K37" s="60"/>
    </row>
    <row r="38" spans="1:230" ht="15.75" customHeight="1">
      <c r="A38" s="17"/>
      <c r="B38" s="11"/>
      <c r="C38" s="11"/>
      <c r="D38" s="12"/>
      <c r="E38" s="44"/>
      <c r="F38" s="42"/>
      <c r="G38" s="43" t="s">
        <v>19</v>
      </c>
      <c r="H38" s="52" t="s">
        <v>4</v>
      </c>
      <c r="I38" s="53"/>
      <c r="J38" s="53">
        <v>0</v>
      </c>
      <c r="K38" s="58"/>
    </row>
    <row r="39" spans="1:230" ht="15.75" customHeight="1">
      <c r="A39" s="17"/>
      <c r="B39" s="11"/>
      <c r="C39" s="11"/>
      <c r="D39" s="12"/>
      <c r="E39" s="45"/>
      <c r="F39" s="46"/>
      <c r="G39" s="57" t="s">
        <v>2</v>
      </c>
      <c r="H39" s="54" t="s">
        <v>4</v>
      </c>
      <c r="I39" s="55"/>
      <c r="J39" s="55">
        <v>0</v>
      </c>
      <c r="K39" s="59"/>
    </row>
    <row r="40" spans="1:230" ht="15.75" customHeight="1" thickBot="1">
      <c r="A40" s="17"/>
      <c r="B40" s="62"/>
      <c r="C40" s="62"/>
      <c r="D40" s="61"/>
      <c r="E40" s="68"/>
      <c r="F40" s="69"/>
      <c r="G40" s="70" t="s">
        <v>20</v>
      </c>
      <c r="H40" s="71" t="s">
        <v>4</v>
      </c>
      <c r="I40" s="72"/>
      <c r="J40" s="72"/>
      <c r="K40" s="73"/>
    </row>
    <row r="41" spans="1:230" ht="15.75" customHeight="1">
      <c r="A41" s="17"/>
      <c r="B41" s="11"/>
      <c r="C41" s="11"/>
      <c r="D41" s="12"/>
      <c r="E41" s="21"/>
      <c r="F41" s="11"/>
      <c r="G41" s="31" t="s">
        <v>35</v>
      </c>
      <c r="H41" s="51" t="s">
        <v>4</v>
      </c>
      <c r="I41" s="50"/>
      <c r="J41" s="50">
        <f>SUM(J37:J40)</f>
        <v>1551</v>
      </c>
      <c r="K41" s="60"/>
    </row>
    <row r="42" spans="1:230" ht="15.75" customHeight="1" thickBot="1">
      <c r="A42" s="17"/>
      <c r="B42" s="62"/>
      <c r="C42" s="62"/>
      <c r="D42" s="61"/>
      <c r="E42" s="63"/>
      <c r="F42" s="62"/>
      <c r="G42" s="66" t="s">
        <v>34</v>
      </c>
      <c r="H42" s="64" t="s">
        <v>4</v>
      </c>
      <c r="I42" s="65"/>
      <c r="J42" s="65"/>
      <c r="K42" s="67"/>
    </row>
    <row r="43" spans="1:230" ht="15.75" customHeight="1">
      <c r="A43" s="17"/>
      <c r="B43" s="11"/>
      <c r="C43" s="11"/>
      <c r="D43" s="12"/>
      <c r="E43" s="17"/>
      <c r="F43" s="11"/>
      <c r="G43" s="56" t="s">
        <v>26</v>
      </c>
      <c r="H43" s="51" t="s">
        <v>4</v>
      </c>
      <c r="I43" s="50"/>
      <c r="J43" s="51">
        <f>SUM(J41:J42)</f>
        <v>1551</v>
      </c>
      <c r="K43" s="60"/>
    </row>
    <row r="44" spans="1:230" ht="15.75" customHeight="1">
      <c r="A44" s="17"/>
      <c r="B44" s="11"/>
      <c r="C44" s="11"/>
      <c r="D44" s="12"/>
      <c r="E44" s="17"/>
      <c r="F44" s="11"/>
      <c r="G44" s="56"/>
      <c r="H44" s="51"/>
      <c r="I44" s="50"/>
      <c r="J44" s="51"/>
      <c r="K44" s="60"/>
    </row>
    <row r="45" spans="1:230" s="17" customFormat="1" ht="15.75" customHeight="1">
      <c r="B45" s="27" t="s">
        <v>44</v>
      </c>
      <c r="C45" s="11"/>
      <c r="D45" s="12"/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7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46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33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32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31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C52" s="11"/>
      <c r="D52" s="74" t="s">
        <v>36</v>
      </c>
      <c r="E52" s="11"/>
      <c r="F52" s="11"/>
      <c r="G52" s="13"/>
      <c r="H52" s="14"/>
      <c r="I52" s="11"/>
      <c r="J52" s="76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 t="s">
        <v>37</v>
      </c>
      <c r="E53" s="18" t="s">
        <v>82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38</v>
      </c>
      <c r="E54" s="86" t="s">
        <v>59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39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40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41</v>
      </c>
      <c r="E57" s="23" t="s">
        <v>50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42</v>
      </c>
      <c r="E58" s="17" t="s">
        <v>51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 t="s">
        <v>43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45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57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56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tooltip="mailto:didier.mathou@honeywell.com" display="mailto:cedric.viez@honeywell.com"/>
  </hyperlinks>
  <printOptions horizontalCentered="1"/>
  <pageMargins left="0.33" right="0.27" top="0.32" bottom="0.33" header="0.24" footer="0.196850393700787"/>
  <pageSetup paperSize="9" scale="81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2012-12-11T08:10:17Z</dcterms:modified>
</cp:coreProperties>
</file>