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80" windowHeight="9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Sheet1!$A$1:$K$75</definedName>
  </definedNames>
  <calcPr calcId="145621"/>
</workbook>
</file>

<file path=xl/calcChain.xml><?xml version="1.0" encoding="utf-8"?>
<calcChain xmlns="http://schemas.openxmlformats.org/spreadsheetml/2006/main">
  <c r="L22" i="1" l="1"/>
  <c r="N22" i="1"/>
  <c r="P22" i="1" s="1"/>
  <c r="L23" i="1"/>
  <c r="N23" i="1"/>
  <c r="P23" i="1"/>
  <c r="H22" i="1" s="1"/>
  <c r="J22" i="1" s="1"/>
  <c r="J43" i="1" s="1"/>
  <c r="J47" i="1" s="1"/>
  <c r="J49" i="1" s="1"/>
  <c r="L29" i="1"/>
  <c r="N29" i="1"/>
  <c r="P29" i="1" s="1"/>
  <c r="L30" i="1"/>
  <c r="N30" i="1"/>
  <c r="P30" i="1"/>
  <c r="H29" i="1" s="1"/>
  <c r="J29" i="1" s="1"/>
  <c r="L33" i="1"/>
  <c r="N33" i="1"/>
  <c r="P33" i="1" s="1"/>
  <c r="L34" i="1"/>
  <c r="N34" i="1"/>
  <c r="P34" i="1"/>
  <c r="H33" i="1" s="1"/>
  <c r="J33" i="1" s="1"/>
  <c r="P36" i="1"/>
  <c r="H36" i="1" s="1"/>
  <c r="J36" i="1" s="1"/>
  <c r="J38" i="1"/>
  <c r="L38" i="1"/>
  <c r="N38" i="1" s="1"/>
  <c r="P38" i="1" s="1"/>
  <c r="L39" i="1"/>
  <c r="N39" i="1" s="1"/>
</calcChain>
</file>

<file path=xl/sharedStrings.xml><?xml version="1.0" encoding="utf-8"?>
<sst xmlns="http://schemas.openxmlformats.org/spreadsheetml/2006/main" count="117" uniqueCount="100">
  <si>
    <t>AZBIL EUROPE N.V.</t>
  </si>
  <si>
    <t>-</t>
  </si>
  <si>
    <t>REV2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</si>
  <si>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</si>
  <si>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</si>
  <si>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</si>
  <si>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 :</t>
  </si>
  <si>
    <t>Andre Zaikin, Managing Director</t>
  </si>
  <si>
    <t>DATE:</t>
  </si>
  <si>
    <t>Inkonsa &amp; Partners, Co., Vilnius, Lithuania/Minsk, Belarus</t>
  </si>
  <si>
    <t>tel. +370 610 45388</t>
  </si>
  <si>
    <t>fax: +370 5 2711721</t>
  </si>
  <si>
    <t>Your reference No. :</t>
  </si>
  <si>
    <t>Att.:</t>
  </si>
  <si>
    <t>Our Quotation No. :</t>
  </si>
  <si>
    <t>Q2012RH415</t>
  </si>
  <si>
    <t>Tel.:</t>
  </si>
  <si>
    <t>Contact person :</t>
  </si>
  <si>
    <t>Mr. Regis Houllier</t>
  </si>
  <si>
    <t>Fax:</t>
  </si>
  <si>
    <t>Tel:</t>
  </si>
  <si>
    <t>+33 3 22 54 83 47</t>
  </si>
  <si>
    <t>Email:</t>
  </si>
  <si>
    <t>+33 9 70 61 16 19</t>
  </si>
  <si>
    <t>Web:</t>
  </si>
  <si>
    <t>regis.houllier@airlitec.com</t>
  </si>
  <si>
    <t>http://eu.azbil.com</t>
  </si>
  <si>
    <t>ITEM</t>
  </si>
  <si>
    <t>MODEL</t>
  </si>
  <si>
    <t>DESCRIPTION</t>
  </si>
  <si>
    <t>Q'TY</t>
  </si>
  <si>
    <t>U/PRICE</t>
  </si>
  <si>
    <t>AMOUNT</t>
  </si>
  <si>
    <t>LEAD TIME</t>
  </si>
  <si>
    <t xml:space="preserve"> </t>
  </si>
  <si>
    <t>(EURO)</t>
  </si>
  <si>
    <t>(Weeks)</t>
  </si>
  <si>
    <t>JLP</t>
  </si>
  <si>
    <t>ATP</t>
  </si>
  <si>
    <t>Cost</t>
  </si>
  <si>
    <t>Margin</t>
  </si>
  <si>
    <t>NSP</t>
  </si>
  <si>
    <t>AVP302-LSD1/2/3/4A-1DYY-X</t>
  </si>
  <si>
    <t>AVP positioner</t>
  </si>
  <si>
    <t>12</t>
  </si>
  <si>
    <t>Hart communication</t>
  </si>
  <si>
    <t>L</t>
  </si>
  <si>
    <t>ATEX ia</t>
  </si>
  <si>
    <t>1 or 2 or 3 or 4</t>
  </si>
  <si>
    <t>pressure range (define later)</t>
  </si>
  <si>
    <t>With pressure regulator and filter</t>
  </si>
  <si>
    <t>DYY</t>
  </si>
  <si>
    <t>YY = With mounting bracket (to be defined later)</t>
  </si>
  <si>
    <t>AVP302-LSD4A-1DYY-W</t>
  </si>
  <si>
    <t>dito</t>
  </si>
  <si>
    <t>W</t>
  </si>
  <si>
    <t>With reversing relay for double actuator</t>
  </si>
  <si>
    <t>Field I/P converter</t>
  </si>
  <si>
    <t>5LX7001-JL</t>
  </si>
  <si>
    <t>Limit switch</t>
  </si>
  <si>
    <t>СFS100-U1-X</t>
  </si>
  <si>
    <t>Configuration software</t>
  </si>
  <si>
    <t>With USB adapter</t>
  </si>
  <si>
    <t>Total</t>
  </si>
  <si>
    <t>EURO</t>
  </si>
  <si>
    <t>Minimum Charge</t>
  </si>
  <si>
    <t xml:space="preserve">* Packing &amp; Handling charges </t>
  </si>
  <si>
    <t>Freight Charge</t>
  </si>
  <si>
    <t>Sub-total</t>
  </si>
  <si>
    <t>VAT 21%</t>
  </si>
  <si>
    <t xml:space="preserve">REMARKS:  </t>
  </si>
  <si>
    <t>* Lead time may be changed depending on the condition of the outstanding orders at our factory side.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</si>
  <si>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</si>
  <si>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</si>
  <si>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* Before shipping the goods please take notice that the payment must be registered in our bank account.</t>
  </si>
  <si>
    <t>* Certificate of Origin = 50 Euro</t>
  </si>
  <si>
    <t>* Cash Against Document = 80 Euro bank charges</t>
  </si>
  <si>
    <t>* Legalization of documents = 30 Euro per document</t>
  </si>
  <si>
    <t>TERMS and CONDITIONS:</t>
  </si>
  <si>
    <t>Trade Terms:</t>
  </si>
  <si>
    <t xml:space="preserve">FCA JAPAN / Direct shipment from Japan by Air (Freight collect) by our forwarder, </t>
  </si>
  <si>
    <t>Unless otherwise instructed on your order sheet.</t>
  </si>
  <si>
    <t>Payment Terms:</t>
  </si>
  <si>
    <t>Minimum Order Amount:</t>
  </si>
  <si>
    <t xml:space="preserve">Euro 150 per order (Packing &amp; Handling and Freight charges excluded). </t>
  </si>
  <si>
    <t>Partial Shipment:</t>
  </si>
  <si>
    <t>Not allowed.</t>
  </si>
  <si>
    <t>Shipping Route:</t>
  </si>
  <si>
    <t>By Air freight</t>
  </si>
  <si>
    <t>Validity:</t>
  </si>
  <si>
    <t>60 days from quotation date.</t>
  </si>
  <si>
    <t>Cancellation:</t>
  </si>
  <si>
    <t>Not allowed after your order is acknowledged.</t>
  </si>
  <si>
    <t>(The Trade Terms are in accordance with Incoterms 2000.)</t>
  </si>
  <si>
    <t>Regis Houllier</t>
  </si>
  <si>
    <t>On behalf of Azbil Europe N.V.</t>
  </si>
  <si>
    <t>KUX113-XM11BB-G7N</t>
    <phoneticPr fontId="3"/>
  </si>
  <si>
    <t>AEU-13-234</t>
  </si>
  <si>
    <t>Sugimoto 04/02/13</t>
  </si>
  <si>
    <t xml:space="preserve">Irrevocable L/C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</si>
</sst>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mmm\ dd\,\ yyyy"/>
    <numFmt numFmtId="165" formatCode="#,##0.00;[Red]#,##0.00"/>
    <numFmt numFmtId="166" formatCode="#,##0.000\ _€;[Red]\-#,##0.000\ _€"/>
    <numFmt numFmtId="167" formatCode="[$€]#,##0.00_);[Red]\([$€]#,##0.00\)"/>
    <numFmt numFmtId="168" formatCode="####\ \ \ \ "/>
    <numFmt numFmtId="169" formatCode="0_);[Red]\(0\)"/>
    <numFmt numFmtId="170" formatCode="dd\.mm\.yy"/>
  </numFmts>
  <fonts count="21">
    <font>
      <sz val="11"/>
      <name val="ＭＳ Ｐゴシック"/>
      <charset val="128"/>
    </font>
    <font>
      <sz val="11"/>
      <name val="ＭＳ Ｐゴシック"/>
      <charset val="128"/>
    </font>
    <font>
      <b/>
      <sz val="11"/>
      <name val="Arial"/>
      <family val="2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u/>
      <sz val="11"/>
      <color indexed="10"/>
      <name val="Arial"/>
      <family val="2"/>
    </font>
    <font>
      <b/>
      <i/>
      <sz val="16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u/>
      <sz val="11"/>
      <color indexed="12"/>
      <name val="明朝"/>
      <family val="1"/>
      <charset val="128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sz val="11"/>
      <name val="明朝"/>
      <family val="1"/>
      <charset val="128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>
      <alignment vertical="center"/>
    </xf>
    <xf numFmtId="167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8" fillId="0" borderId="0" xfId="0" applyFont="1" applyBorder="1" applyAlignment="1"/>
    <xf numFmtId="0" fontId="2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horizontal="centerContinuous" vertical="center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6" fillId="0" borderId="0" xfId="1">
      <alignment vertical="center"/>
    </xf>
    <xf numFmtId="15" fontId="6" fillId="0" borderId="0" xfId="0" applyNumberFormat="1" applyFont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6" fillId="0" borderId="0" xfId="0" applyNumberFormat="1" applyFont="1" applyAlignment="1">
      <alignment horizontal="left" vertical="center"/>
    </xf>
    <xf numFmtId="0" fontId="13" fillId="0" borderId="0" xfId="4" applyFont="1" applyAlignment="1" applyProtection="1">
      <alignment vertical="center"/>
    </xf>
    <xf numFmtId="0" fontId="15" fillId="0" borderId="0" xfId="0" quotePrefix="1" applyFont="1" applyBorder="1" applyAlignment="1">
      <alignment vertical="center"/>
    </xf>
    <xf numFmtId="0" fontId="13" fillId="0" borderId="0" xfId="4" applyFont="1" applyAlignment="1" applyProtection="1"/>
    <xf numFmtId="0" fontId="6" fillId="0" borderId="0" xfId="0" quotePrefix="1" applyFont="1" applyAlignment="1">
      <alignment vertical="center"/>
    </xf>
    <xf numFmtId="0" fontId="13" fillId="0" borderId="0" xfId="0" applyFont="1" applyAlignment="1">
      <alignment horizontal="right" vertical="center"/>
    </xf>
    <xf numFmtId="0" fontId="6" fillId="0" borderId="0" xfId="0" applyFont="1" applyAlignment="1"/>
    <xf numFmtId="0" fontId="16" fillId="0" borderId="0" xfId="4" applyFont="1" applyAlignment="1" applyProtection="1">
      <alignment vertical="center"/>
    </xf>
    <xf numFmtId="0" fontId="17" fillId="0" borderId="0" xfId="4" applyFont="1" applyAlignment="1" applyProtection="1"/>
    <xf numFmtId="0" fontId="16" fillId="0" borderId="0" xfId="4" applyFont="1" applyBorder="1" applyAlignment="1" applyProtection="1">
      <alignment vertical="center"/>
    </xf>
    <xf numFmtId="0" fontId="13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38" fontId="6" fillId="0" borderId="0" xfId="5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6" fillId="0" borderId="0" xfId="0" applyNumberFormat="1" applyFont="1" applyBorder="1" applyAlignment="1">
      <alignment vertical="center"/>
    </xf>
    <xf numFmtId="165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Border="1" applyAlignment="1" applyProtection="1">
      <alignment horizontal="righ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38" fontId="6" fillId="0" borderId="0" xfId="5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NumberFormat="1" applyFont="1" applyAlignment="1">
      <alignment horizontal="center" vertical="center"/>
    </xf>
    <xf numFmtId="1" fontId="6" fillId="0" borderId="0" xfId="5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166" fontId="6" fillId="0" borderId="0" xfId="5" applyNumberFormat="1" applyFont="1" applyAlignment="1">
      <alignment horizontal="center" vertical="center"/>
    </xf>
    <xf numFmtId="167" fontId="6" fillId="0" borderId="0" xfId="2" applyFont="1" applyAlignment="1">
      <alignment horizontal="center" vertical="center"/>
    </xf>
    <xf numFmtId="9" fontId="6" fillId="0" borderId="0" xfId="3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40" fontId="6" fillId="0" borderId="0" xfId="5" applyFont="1" applyAlignment="1">
      <alignment vertical="center"/>
    </xf>
    <xf numFmtId="9" fontId="6" fillId="0" borderId="0" xfId="0" applyNumberFormat="1" applyFont="1" applyAlignment="1">
      <alignment vertical="center"/>
    </xf>
    <xf numFmtId="38" fontId="6" fillId="0" borderId="0" xfId="5" applyNumberFormat="1" applyFont="1" applyFill="1" applyBorder="1" applyAlignment="1">
      <alignment horizontal="center" vertical="center"/>
    </xf>
    <xf numFmtId="0" fontId="6" fillId="0" borderId="0" xfId="1" applyAlignment="1">
      <alignment horizontal="right" vertical="center"/>
    </xf>
    <xf numFmtId="1" fontId="6" fillId="0" borderId="0" xfId="5" applyNumberFormat="1" applyFont="1" applyAlignment="1">
      <alignment horizontal="center" vertical="center"/>
    </xf>
    <xf numFmtId="38" fontId="6" fillId="0" borderId="0" xfId="5" applyNumberFormat="1" applyFont="1" applyBorder="1" applyAlignment="1" applyProtection="1">
      <alignment horizontal="center" vertical="center"/>
      <protection locked="0"/>
    </xf>
    <xf numFmtId="2" fontId="12" fillId="0" borderId="0" xfId="0" applyNumberFormat="1" applyFont="1" applyAlignment="1">
      <alignment horizontal="center" vertical="center"/>
    </xf>
    <xf numFmtId="40" fontId="12" fillId="0" borderId="0" xfId="5" applyFont="1" applyAlignment="1">
      <alignment vertical="center"/>
    </xf>
    <xf numFmtId="9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2" fontId="6" fillId="0" borderId="0" xfId="5" applyNumberFormat="1" applyFont="1" applyAlignment="1">
      <alignment horizontal="center" vertical="center"/>
    </xf>
    <xf numFmtId="38" fontId="6" fillId="0" borderId="0" xfId="5" applyNumberFormat="1" applyFont="1" applyAlignment="1">
      <alignment horizontal="right" vertical="center"/>
    </xf>
    <xf numFmtId="0" fontId="6" fillId="0" borderId="0" xfId="5" applyNumberFormat="1" applyFont="1" applyAlignment="1">
      <alignment horizontal="right" vertical="center"/>
    </xf>
    <xf numFmtId="38" fontId="12" fillId="0" borderId="0" xfId="5" applyNumberFormat="1" applyFont="1" applyAlignment="1">
      <alignment horizontal="center" vertical="center"/>
    </xf>
    <xf numFmtId="0" fontId="6" fillId="0" borderId="0" xfId="0" applyFont="1" applyFill="1" applyBorder="1" applyAlignment="1">
      <alignment horizontal="right" wrapText="1"/>
    </xf>
    <xf numFmtId="38" fontId="6" fillId="0" borderId="0" xfId="5" applyNumberFormat="1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168" fontId="6" fillId="0" borderId="3" xfId="0" applyNumberFormat="1" applyFont="1" applyBorder="1" applyAlignment="1" applyProtection="1">
      <alignment horizontal="right" vertical="center"/>
      <protection locked="0"/>
    </xf>
    <xf numFmtId="0" fontId="6" fillId="0" borderId="3" xfId="0" applyNumberFormat="1" applyFont="1" applyBorder="1" applyAlignment="1" applyProtection="1">
      <alignment vertical="center"/>
      <protection locked="0"/>
    </xf>
    <xf numFmtId="165" fontId="6" fillId="0" borderId="3" xfId="5" applyNumberFormat="1" applyFont="1" applyBorder="1" applyAlignment="1" applyProtection="1">
      <alignment horizontal="right" vertical="center"/>
      <protection locked="0"/>
    </xf>
    <xf numFmtId="165" fontId="6" fillId="0" borderId="3" xfId="0" applyNumberFormat="1" applyFont="1" applyBorder="1" applyAlignment="1" applyProtection="1">
      <alignment horizontal="right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165" fontId="6" fillId="0" borderId="0" xfId="5" applyNumberFormat="1" applyFont="1" applyBorder="1" applyAlignment="1" applyProtection="1">
      <alignment horizontal="right" vertical="center"/>
      <protection locked="0"/>
    </xf>
    <xf numFmtId="40" fontId="6" fillId="0" borderId="0" xfId="5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>
      <alignment horizontal="right" vertical="center"/>
    </xf>
    <xf numFmtId="165" fontId="6" fillId="0" borderId="2" xfId="5" applyNumberFormat="1" applyFont="1" applyBorder="1" applyAlignment="1" applyProtection="1">
      <alignment horizontal="right" vertical="center"/>
      <protection locked="0"/>
    </xf>
    <xf numFmtId="165" fontId="6" fillId="0" borderId="2" xfId="0" applyNumberFormat="1" applyFont="1" applyBorder="1" applyAlignment="1" applyProtection="1">
      <alignment horizontal="right" vertical="center"/>
      <protection locked="0"/>
    </xf>
    <xf numFmtId="40" fontId="6" fillId="0" borderId="2" xfId="5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12" fillId="0" borderId="4" xfId="0" applyFont="1" applyBorder="1" applyAlignment="1">
      <alignment horizontal="right" vertical="center"/>
    </xf>
    <xf numFmtId="165" fontId="6" fillId="0" borderId="4" xfId="5" applyNumberFormat="1" applyFont="1" applyBorder="1" applyAlignment="1" applyProtection="1">
      <alignment horizontal="right" vertical="center"/>
      <protection locked="0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40" fontId="6" fillId="0" borderId="4" xfId="5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5" fontId="6" fillId="0" borderId="5" xfId="5" applyNumberFormat="1" applyFont="1" applyBorder="1" applyAlignment="1" applyProtection="1">
      <alignment horizontal="right" vertical="center"/>
      <protection locked="0"/>
    </xf>
    <xf numFmtId="165" fontId="6" fillId="0" borderId="5" xfId="0" applyNumberFormat="1" applyFont="1" applyBorder="1" applyAlignment="1" applyProtection="1">
      <alignment horizontal="right" vertical="center"/>
      <protection locked="0"/>
    </xf>
    <xf numFmtId="40" fontId="6" fillId="0" borderId="5" xfId="5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40" fontId="6" fillId="0" borderId="3" xfId="5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169" fontId="6" fillId="0" borderId="0" xfId="5" applyNumberFormat="1" applyFont="1" applyBorder="1" applyAlignment="1" applyProtection="1">
      <alignment horizontal="right" vertical="center"/>
      <protection locked="0"/>
    </xf>
    <xf numFmtId="169" fontId="6" fillId="0" borderId="0" xfId="0" applyNumberFormat="1" applyFont="1" applyBorder="1" applyAlignment="1" applyProtection="1">
      <alignment vertical="center"/>
      <protection locked="0"/>
    </xf>
    <xf numFmtId="40" fontId="6" fillId="0" borderId="0" xfId="5" applyNumberFormat="1" applyFont="1" applyBorder="1" applyAlignment="1" applyProtection="1">
      <alignment horizontal="right" vertical="center"/>
      <protection locked="0"/>
    </xf>
    <xf numFmtId="40" fontId="6" fillId="0" borderId="0" xfId="5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169" fontId="6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40" fontId="12" fillId="0" borderId="0" xfId="5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right" vertical="center"/>
    </xf>
    <xf numFmtId="0" fontId="6" fillId="0" borderId="0" xfId="0" applyFont="1" applyFill="1" applyAlignment="1">
      <alignment vertical="center"/>
    </xf>
    <xf numFmtId="170" fontId="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40" fontId="6" fillId="0" borderId="0" xfId="5" applyFont="1" applyBorder="1" applyAlignment="1" applyProtection="1">
      <alignment vertical="center"/>
      <protection locked="0"/>
    </xf>
    <xf numFmtId="38" fontId="6" fillId="0" borderId="0" xfId="5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40" fontId="2" fillId="0" borderId="0" xfId="5" applyFont="1" applyBorder="1" applyAlignment="1" applyProtection="1">
      <alignment vertical="center"/>
      <protection locked="0"/>
    </xf>
    <xf numFmtId="0" fontId="12" fillId="2" borderId="0" xfId="5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20" fillId="0" borderId="0" xfId="1" applyFont="1" applyFill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</cellXfs>
  <cellStyles count="6">
    <cellStyle name="Airlitec" xfId="1"/>
    <cellStyle name="Euro" xfId="2"/>
    <cellStyle name="Lien hypertexte" xfId="4" builtinId="8"/>
    <cellStyle name="Milliers" xfId="5" builtinId="3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%2B370%20610%2045388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tel:%2B370%205%2027117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82"/>
  <sheetViews>
    <sheetView tabSelected="1" workbookViewId="0">
      <selection activeCell="E25" sqref="E25:E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3" customWidth="1"/>
    <col min="15" max="15" width="9.5" style="3" bestFit="1" customWidth="1"/>
    <col min="16" max="16" width="9" style="3" customWidth="1"/>
    <col min="17" max="17" width="9.5" style="3" bestFit="1" customWidth="1"/>
    <col min="18" max="230" width="9" style="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4" t="s">
        <v>0</v>
      </c>
      <c r="B2" s="4"/>
      <c r="C2" s="4"/>
      <c r="D2" s="4"/>
      <c r="E2" s="4"/>
      <c r="G2" s="5" t="s">
        <v>1</v>
      </c>
      <c r="H2" s="6" t="s">
        <v>2</v>
      </c>
      <c r="I2" s="7" t="s">
        <v>1</v>
      </c>
      <c r="J2" s="8" t="s">
        <v>3</v>
      </c>
      <c r="K2" s="2"/>
    </row>
    <row r="3" spans="1:230" ht="4.9000000000000004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230" s="11" customFormat="1" ht="15" customHeight="1">
      <c r="A4" s="130" t="s">
        <v>4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/>
      <c r="M4"/>
      <c r="N4"/>
      <c r="O4"/>
      <c r="P4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</row>
    <row r="5" spans="1:230" s="11" customFormat="1" ht="15" customHeight="1">
      <c r="A5" s="131" t="s">
        <v>5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/>
      <c r="M5"/>
      <c r="N5"/>
      <c r="O5"/>
      <c r="P5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</row>
    <row r="6" spans="1:230" s="11" customFormat="1" ht="15.75" customHeight="1">
      <c r="A6" s="12"/>
      <c r="C6" s="13"/>
      <c r="D6" s="14"/>
      <c r="E6" s="12"/>
      <c r="F6" s="10"/>
      <c r="G6" s="15"/>
      <c r="I6" s="15"/>
      <c r="J6" s="16"/>
      <c r="K6" s="15"/>
      <c r="L6"/>
      <c r="M6"/>
      <c r="N6"/>
      <c r="O6"/>
      <c r="P6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</row>
    <row r="7" spans="1:230" ht="15.75" customHeight="1">
      <c r="A7" s="12"/>
      <c r="B7" s="17" t="s">
        <v>6</v>
      </c>
      <c r="C7" s="13"/>
      <c r="D7" s="18" t="s">
        <v>7</v>
      </c>
      <c r="E7" s="12"/>
      <c r="F7" s="10"/>
      <c r="G7" s="13"/>
      <c r="H7" s="17" t="s">
        <v>8</v>
      </c>
      <c r="I7" s="12"/>
      <c r="J7" s="19">
        <v>41309</v>
      </c>
      <c r="K7" s="13"/>
      <c r="L7"/>
      <c r="M7"/>
      <c r="N7"/>
      <c r="O7"/>
      <c r="P7"/>
    </row>
    <row r="8" spans="1:230" ht="15.75" customHeight="1">
      <c r="A8" s="12"/>
      <c r="B8" s="13"/>
      <c r="C8" s="13"/>
      <c r="D8" s="18" t="s">
        <v>9</v>
      </c>
      <c r="E8" s="12"/>
      <c r="F8" s="3"/>
      <c r="G8" s="17"/>
      <c r="H8" s="12"/>
      <c r="I8" s="12"/>
      <c r="J8" s="12"/>
      <c r="K8" s="13"/>
      <c r="L8"/>
      <c r="M8"/>
      <c r="N8"/>
      <c r="O8"/>
      <c r="P8"/>
    </row>
    <row r="9" spans="1:230" ht="15.75" customHeight="1">
      <c r="A9" s="12"/>
      <c r="B9" s="13"/>
      <c r="C9" s="13"/>
      <c r="D9" s="18" t="s">
        <v>10</v>
      </c>
      <c r="E9" s="12"/>
      <c r="F9" s="3"/>
      <c r="G9" s="17"/>
      <c r="H9" s="12"/>
      <c r="J9" s="12"/>
      <c r="K9" s="13"/>
      <c r="L9"/>
      <c r="M9"/>
      <c r="N9"/>
      <c r="O9"/>
      <c r="P9"/>
    </row>
    <row r="10" spans="1:230" ht="15.75" customHeight="1">
      <c r="A10" s="12"/>
      <c r="B10" s="13"/>
      <c r="C10" s="13"/>
      <c r="D10" s="18" t="s">
        <v>11</v>
      </c>
      <c r="E10" s="14"/>
      <c r="G10" s="13"/>
      <c r="H10" s="5" t="s">
        <v>12</v>
      </c>
      <c r="J10" s="12"/>
      <c r="K10" s="20"/>
      <c r="L10"/>
      <c r="M10"/>
      <c r="N10"/>
      <c r="O10"/>
      <c r="P10"/>
    </row>
    <row r="11" spans="1:230" ht="15.75" customHeight="1">
      <c r="A11" s="12"/>
      <c r="B11" s="21" t="s">
        <v>13</v>
      </c>
      <c r="C11" s="13"/>
      <c r="D11" s="12"/>
      <c r="E11" s="12"/>
      <c r="F11" s="3"/>
      <c r="G11" s="12"/>
      <c r="H11" s="5" t="s">
        <v>14</v>
      </c>
      <c r="I11" s="5"/>
      <c r="J11" s="22" t="s">
        <v>15</v>
      </c>
      <c r="K11" s="13"/>
      <c r="L11"/>
      <c r="M11"/>
      <c r="N11"/>
      <c r="O11"/>
      <c r="P11"/>
    </row>
    <row r="12" spans="1:230" ht="15.75" customHeight="1">
      <c r="A12" s="12"/>
      <c r="B12" s="21" t="s">
        <v>16</v>
      </c>
      <c r="C12" s="13"/>
      <c r="D12" s="12"/>
      <c r="E12" s="12"/>
      <c r="F12" s="3"/>
      <c r="G12" s="12"/>
      <c r="H12" s="5" t="s">
        <v>17</v>
      </c>
      <c r="I12" s="13"/>
      <c r="J12" s="13" t="s">
        <v>18</v>
      </c>
      <c r="K12" s="13"/>
      <c r="L12"/>
      <c r="M12"/>
      <c r="N12"/>
      <c r="O12"/>
      <c r="P12"/>
    </row>
    <row r="13" spans="1:230" ht="15.75" customHeight="1">
      <c r="A13" s="12"/>
      <c r="B13" s="21" t="s">
        <v>19</v>
      </c>
      <c r="C13" s="13"/>
      <c r="D13" s="23"/>
      <c r="E13" s="12"/>
      <c r="F13" s="3"/>
      <c r="G13" s="12"/>
      <c r="H13" s="5" t="s">
        <v>20</v>
      </c>
      <c r="I13" s="13"/>
      <c r="J13" s="24" t="s">
        <v>21</v>
      </c>
      <c r="K13" s="13"/>
      <c r="L13"/>
      <c r="M13"/>
      <c r="N13"/>
      <c r="O13"/>
      <c r="P13"/>
    </row>
    <row r="14" spans="1:230" ht="15.75" customHeight="1">
      <c r="A14" s="12"/>
      <c r="B14" s="21" t="s">
        <v>22</v>
      </c>
      <c r="C14" s="12"/>
      <c r="D14" s="25"/>
      <c r="E14" s="12"/>
      <c r="F14" s="3"/>
      <c r="G14" s="12"/>
      <c r="H14" s="5" t="s">
        <v>19</v>
      </c>
      <c r="J14" s="26" t="s">
        <v>23</v>
      </c>
      <c r="K14" s="13"/>
      <c r="L14"/>
      <c r="M14"/>
      <c r="N14"/>
      <c r="O14"/>
      <c r="P14"/>
    </row>
    <row r="15" spans="1:230" ht="15.75" customHeight="1">
      <c r="A15" s="12"/>
      <c r="B15" s="27" t="s">
        <v>24</v>
      </c>
      <c r="C15" s="12"/>
      <c r="D15" s="28"/>
      <c r="E15" s="12"/>
      <c r="F15" s="3"/>
      <c r="G15" s="12"/>
      <c r="H15" s="5" t="s">
        <v>22</v>
      </c>
      <c r="J15" s="29" t="s">
        <v>25</v>
      </c>
      <c r="K15" s="13"/>
      <c r="L15"/>
      <c r="M15"/>
      <c r="N15"/>
      <c r="O15"/>
      <c r="P15"/>
    </row>
    <row r="16" spans="1:230" ht="15.75" customHeight="1">
      <c r="A16" s="12"/>
      <c r="B16" s="27"/>
      <c r="C16" s="12"/>
      <c r="D16" s="30"/>
      <c r="E16" s="12"/>
      <c r="F16" s="3"/>
      <c r="G16" s="12"/>
      <c r="H16" s="5" t="s">
        <v>24</v>
      </c>
      <c r="I16" s="13"/>
      <c r="J16" s="31" t="s">
        <v>26</v>
      </c>
      <c r="K16" s="13"/>
      <c r="L16"/>
      <c r="M16"/>
      <c r="N16"/>
      <c r="O16"/>
      <c r="P16"/>
    </row>
    <row r="17" spans="1:16" ht="15.75" customHeight="1">
      <c r="A17" s="12"/>
      <c r="B17" s="27"/>
      <c r="C17" s="12"/>
      <c r="D17" s="32"/>
      <c r="E17" s="13"/>
      <c r="F17" s="13"/>
      <c r="G17" s="12"/>
      <c r="H17" s="12"/>
      <c r="I17" s="13"/>
      <c r="J17" s="33"/>
      <c r="K17" s="13"/>
      <c r="L17" s="12" t="s">
        <v>98</v>
      </c>
    </row>
    <row r="18" spans="1:16" ht="15.75" customHeight="1">
      <c r="A18" s="12"/>
      <c r="B18" s="34" t="s">
        <v>27</v>
      </c>
      <c r="C18" s="34"/>
      <c r="D18" s="35" t="s">
        <v>28</v>
      </c>
      <c r="E18" s="36" t="s">
        <v>29</v>
      </c>
      <c r="F18" s="34"/>
      <c r="G18" s="34" t="s">
        <v>30</v>
      </c>
      <c r="H18" s="37" t="s">
        <v>31</v>
      </c>
      <c r="I18" s="38"/>
      <c r="J18" s="38" t="s">
        <v>32</v>
      </c>
      <c r="K18" s="39" t="s">
        <v>33</v>
      </c>
      <c r="L18" s="40" t="s">
        <v>97</v>
      </c>
    </row>
    <row r="19" spans="1:16" ht="15.75" customHeight="1">
      <c r="A19" s="12"/>
      <c r="B19" s="41" t="s">
        <v>34</v>
      </c>
      <c r="C19" s="41"/>
      <c r="D19" s="15" t="s">
        <v>34</v>
      </c>
      <c r="E19" s="42"/>
      <c r="F19" s="41"/>
      <c r="G19" s="43"/>
      <c r="H19" s="44" t="s">
        <v>35</v>
      </c>
      <c r="I19" s="45"/>
      <c r="J19" s="45" t="s">
        <v>35</v>
      </c>
      <c r="K19" s="46" t="s">
        <v>36</v>
      </c>
    </row>
    <row r="20" spans="1:16" ht="6.75" customHeight="1">
      <c r="A20" s="12"/>
      <c r="B20" s="41"/>
      <c r="C20" s="41"/>
      <c r="D20" s="15"/>
      <c r="E20" s="42"/>
      <c r="F20" s="41"/>
      <c r="G20" s="43"/>
      <c r="H20" s="44"/>
      <c r="I20" s="45"/>
      <c r="J20" s="45"/>
      <c r="K20" s="39"/>
    </row>
    <row r="21" spans="1:16" s="12" customFormat="1" ht="15.75" customHeight="1">
      <c r="B21" s="47"/>
      <c r="C21" s="48"/>
      <c r="G21" s="49"/>
      <c r="H21" s="50"/>
      <c r="I21" s="45"/>
      <c r="J21" s="45"/>
      <c r="K21" s="51"/>
      <c r="L21" s="52" t="s">
        <v>37</v>
      </c>
      <c r="M21" s="53" t="s">
        <v>38</v>
      </c>
      <c r="N21" s="54" t="s">
        <v>39</v>
      </c>
      <c r="O21" s="55" t="s">
        <v>40</v>
      </c>
      <c r="P21" s="40" t="s">
        <v>41</v>
      </c>
    </row>
    <row r="22" spans="1:16" s="12" customFormat="1" ht="15.75" customHeight="1">
      <c r="B22" s="47">
        <v>1</v>
      </c>
      <c r="C22" s="48"/>
      <c r="D22" s="12" t="s">
        <v>42</v>
      </c>
      <c r="E22" s="18" t="s">
        <v>43</v>
      </c>
      <c r="G22" s="56">
        <v>141</v>
      </c>
      <c r="H22" s="50">
        <f>ROUND(P23,0)</f>
        <v>651</v>
      </c>
      <c r="I22" s="45"/>
      <c r="J22" s="45">
        <f>G22*H22</f>
        <v>91791</v>
      </c>
      <c r="K22" s="51" t="s">
        <v>44</v>
      </c>
      <c r="L22" s="57">
        <f>153+15+20+40</f>
        <v>228</v>
      </c>
      <c r="M22" s="12">
        <v>0.25</v>
      </c>
      <c r="N22" s="58">
        <f>L22*M22*1000/100</f>
        <v>570</v>
      </c>
      <c r="O22" s="59">
        <v>0.35</v>
      </c>
      <c r="P22" s="12">
        <f>N22/(1-O22)</f>
        <v>876.92307692307691</v>
      </c>
    </row>
    <row r="23" spans="1:16" s="40" customFormat="1" ht="15.75" customHeight="1">
      <c r="B23" s="60"/>
      <c r="C23" s="47"/>
      <c r="D23" s="61">
        <v>302</v>
      </c>
      <c r="E23" s="18" t="s">
        <v>45</v>
      </c>
      <c r="G23" s="62"/>
      <c r="H23" s="50"/>
      <c r="I23" s="63"/>
      <c r="J23" s="45"/>
      <c r="K23" s="51"/>
      <c r="L23" s="64">
        <f>153+15+20+40</f>
        <v>228</v>
      </c>
      <c r="M23" s="127">
        <v>0.2</v>
      </c>
      <c r="N23" s="65">
        <f>L23*M23*1000/100</f>
        <v>456</v>
      </c>
      <c r="O23" s="66">
        <v>0.3</v>
      </c>
      <c r="P23" s="67">
        <f>N23/(1-O23)</f>
        <v>651.42857142857144</v>
      </c>
    </row>
    <row r="24" spans="1:16" s="40" customFormat="1" ht="15.75" customHeight="1">
      <c r="B24" s="47"/>
      <c r="C24" s="47"/>
      <c r="D24" s="68" t="s">
        <v>46</v>
      </c>
      <c r="E24" s="69" t="s">
        <v>47</v>
      </c>
      <c r="G24" s="62"/>
      <c r="H24" s="50"/>
      <c r="I24" s="63"/>
      <c r="J24" s="45"/>
      <c r="K24" s="51"/>
      <c r="L24" s="70"/>
      <c r="M24" s="12"/>
      <c r="N24" s="58"/>
      <c r="O24" s="59"/>
      <c r="P24" s="12"/>
    </row>
    <row r="25" spans="1:16" s="40" customFormat="1" ht="15.75" customHeight="1">
      <c r="B25" s="47"/>
      <c r="C25" s="47"/>
      <c r="D25" s="61" t="s">
        <v>48</v>
      </c>
      <c r="E25" s="18" t="s">
        <v>49</v>
      </c>
      <c r="G25" s="62"/>
      <c r="H25" s="50"/>
      <c r="I25" s="63"/>
      <c r="J25" s="45"/>
      <c r="K25" s="51"/>
      <c r="L25" s="70"/>
      <c r="M25" s="53"/>
      <c r="N25" s="54"/>
      <c r="O25" s="55"/>
    </row>
    <row r="26" spans="1:16" s="40" customFormat="1" ht="15.75" customHeight="1">
      <c r="B26" s="47"/>
      <c r="C26" s="47"/>
      <c r="D26" s="71">
        <v>1</v>
      </c>
      <c r="E26" s="18" t="s">
        <v>50</v>
      </c>
      <c r="G26" s="62"/>
      <c r="H26" s="50"/>
      <c r="I26" s="63"/>
      <c r="J26" s="45"/>
      <c r="K26" s="51"/>
      <c r="L26" s="70"/>
      <c r="M26" s="12"/>
      <c r="N26" s="58"/>
      <c r="O26" s="59"/>
      <c r="P26" s="12"/>
    </row>
    <row r="27" spans="1:16" s="40" customFormat="1" ht="15.75" customHeight="1">
      <c r="B27" s="47"/>
      <c r="C27" s="47"/>
      <c r="D27" s="61" t="s">
        <v>51</v>
      </c>
      <c r="E27" s="18" t="s">
        <v>52</v>
      </c>
      <c r="H27" s="50"/>
      <c r="I27" s="63"/>
      <c r="J27" s="45"/>
      <c r="K27" s="51"/>
      <c r="M27" s="53"/>
      <c r="N27" s="54"/>
      <c r="O27" s="55"/>
    </row>
    <row r="28" spans="1:16" s="40" customFormat="1" ht="15.75" customHeight="1">
      <c r="H28" s="50"/>
      <c r="I28" s="63"/>
      <c r="J28" s="63"/>
      <c r="K28" s="63"/>
      <c r="M28" s="12"/>
      <c r="N28" s="58"/>
      <c r="O28" s="59"/>
      <c r="P28" s="12"/>
    </row>
    <row r="29" spans="1:16" s="40" customFormat="1" ht="15.75" customHeight="1">
      <c r="B29" s="47">
        <v>2</v>
      </c>
      <c r="C29" s="47"/>
      <c r="D29" s="18" t="s">
        <v>53</v>
      </c>
      <c r="E29" s="18" t="s">
        <v>54</v>
      </c>
      <c r="G29" s="40">
        <v>30</v>
      </c>
      <c r="H29" s="50">
        <f>ROUND(P30,0)</f>
        <v>780</v>
      </c>
      <c r="I29" s="63"/>
      <c r="J29" s="45">
        <f>G29*H29</f>
        <v>23400</v>
      </c>
      <c r="K29" s="51" t="s">
        <v>44</v>
      </c>
      <c r="L29" s="57">
        <f>153+15+20+40+45</f>
        <v>273</v>
      </c>
      <c r="M29" s="12">
        <v>0.25</v>
      </c>
      <c r="N29" s="58">
        <f>L29*M29*1000/100</f>
        <v>682.5</v>
      </c>
      <c r="O29" s="59">
        <v>0.35</v>
      </c>
      <c r="P29" s="12">
        <f>N29/(1-O29)</f>
        <v>1050</v>
      </c>
    </row>
    <row r="30" spans="1:16" s="40" customFormat="1" ht="15.75" customHeight="1">
      <c r="B30" s="47"/>
      <c r="C30" s="47"/>
      <c r="D30" s="61" t="s">
        <v>55</v>
      </c>
      <c r="E30" s="18" t="s">
        <v>56</v>
      </c>
      <c r="H30" s="50"/>
      <c r="I30" s="63"/>
      <c r="J30" s="63"/>
      <c r="K30" s="63"/>
      <c r="L30" s="64">
        <f>153+15+20+40+45</f>
        <v>273</v>
      </c>
      <c r="M30" s="127">
        <v>0.2</v>
      </c>
      <c r="N30" s="65">
        <f>L30*M30*1000/100</f>
        <v>546</v>
      </c>
      <c r="O30" s="66">
        <v>0.3</v>
      </c>
      <c r="P30" s="67">
        <f>N30/(1-O30)</f>
        <v>780</v>
      </c>
    </row>
    <row r="31" spans="1:16" s="40" customFormat="1" ht="15.75" customHeight="1">
      <c r="B31" s="47"/>
      <c r="C31" s="47"/>
      <c r="D31" s="18"/>
      <c r="E31" s="18"/>
      <c r="H31" s="50"/>
      <c r="I31" s="63"/>
      <c r="J31" s="63"/>
      <c r="K31" s="63"/>
      <c r="M31" s="12"/>
      <c r="N31" s="58"/>
      <c r="O31" s="59"/>
      <c r="P31" s="12"/>
    </row>
    <row r="32" spans="1:16" s="40" customFormat="1" ht="15.75" customHeight="1">
      <c r="B32" s="47"/>
      <c r="C32" s="47"/>
      <c r="D32" s="18"/>
      <c r="E32" s="18"/>
      <c r="H32" s="50"/>
      <c r="I32" s="63"/>
      <c r="J32" s="63"/>
      <c r="K32" s="63"/>
      <c r="M32" s="12"/>
      <c r="N32" s="58"/>
      <c r="O32" s="59"/>
      <c r="P32" s="12"/>
    </row>
    <row r="33" spans="1:16" s="40" customFormat="1" ht="15.75" customHeight="1">
      <c r="B33" s="47">
        <v>3</v>
      </c>
      <c r="C33" s="47"/>
      <c r="D33" s="129" t="s">
        <v>96</v>
      </c>
      <c r="E33" s="18" t="s">
        <v>57</v>
      </c>
      <c r="G33" s="40">
        <v>4</v>
      </c>
      <c r="H33" s="50">
        <f>ROUND(P34,0)</f>
        <v>1449</v>
      </c>
      <c r="I33" s="63"/>
      <c r="J33" s="45">
        <f>G33*H33</f>
        <v>5796</v>
      </c>
      <c r="K33" s="51" t="s">
        <v>44</v>
      </c>
      <c r="L33" s="40">
        <f>286+5+10+11+26</f>
        <v>338</v>
      </c>
      <c r="M33" s="72">
        <v>0.32900000000000001</v>
      </c>
      <c r="N33" s="58">
        <f>L33*M33*1000/100</f>
        <v>1112.02</v>
      </c>
      <c r="O33" s="59">
        <v>0.35</v>
      </c>
      <c r="P33" s="12">
        <f>N33/(1-O33)</f>
        <v>1710.8</v>
      </c>
    </row>
    <row r="34" spans="1:16" s="40" customFormat="1" ht="15.75" customHeight="1">
      <c r="B34" s="47"/>
      <c r="C34" s="47"/>
      <c r="E34" s="18"/>
      <c r="H34" s="50"/>
      <c r="I34" s="63"/>
      <c r="J34" s="63"/>
      <c r="K34" s="63"/>
      <c r="L34" s="73">
        <f>286+5+10+11+26</f>
        <v>338</v>
      </c>
      <c r="M34" s="127">
        <v>0.3</v>
      </c>
      <c r="N34" s="65">
        <f>L34*M34*1000/100</f>
        <v>1013.9999999999999</v>
      </c>
      <c r="O34" s="66">
        <v>0.3</v>
      </c>
      <c r="P34" s="67">
        <f>N34/(1-O34)</f>
        <v>1448.5714285714284</v>
      </c>
    </row>
    <row r="35" spans="1:16" s="40" customFormat="1" ht="15.75" customHeight="1">
      <c r="B35" s="47"/>
      <c r="C35" s="47"/>
      <c r="D35" s="18"/>
      <c r="E35" s="18"/>
      <c r="H35" s="50"/>
      <c r="I35" s="63"/>
      <c r="J35" s="63"/>
      <c r="K35" s="63"/>
      <c r="M35" s="12"/>
      <c r="N35" s="58"/>
      <c r="O35" s="59"/>
      <c r="P35" s="12"/>
    </row>
    <row r="36" spans="1:16" s="40" customFormat="1" ht="15.75" customHeight="1">
      <c r="B36" s="47">
        <v>4</v>
      </c>
      <c r="C36" s="47"/>
      <c r="D36" s="18" t="s">
        <v>58</v>
      </c>
      <c r="E36" s="18" t="s">
        <v>59</v>
      </c>
      <c r="G36" s="40">
        <v>50</v>
      </c>
      <c r="H36" s="50">
        <f>ROUND(P36,0)</f>
        <v>176</v>
      </c>
      <c r="I36" s="63"/>
      <c r="J36" s="45">
        <f>G36*H36</f>
        <v>8800</v>
      </c>
      <c r="K36" s="51" t="s">
        <v>44</v>
      </c>
      <c r="M36" s="12"/>
      <c r="N36" s="58">
        <v>88.21</v>
      </c>
      <c r="O36" s="59">
        <v>0.5</v>
      </c>
      <c r="P36" s="12">
        <f>N36/(1-O36)</f>
        <v>176.42</v>
      </c>
    </row>
    <row r="37" spans="1:16" s="40" customFormat="1" ht="15.75" customHeight="1">
      <c r="B37" s="47"/>
      <c r="C37" s="47"/>
      <c r="D37" s="18"/>
      <c r="E37" s="18"/>
      <c r="H37" s="50"/>
      <c r="I37" s="63"/>
      <c r="J37" s="63"/>
      <c r="K37" s="63"/>
      <c r="M37" s="12"/>
      <c r="N37" s="58"/>
      <c r="O37" s="59"/>
      <c r="P37" s="12"/>
    </row>
    <row r="38" spans="1:16" s="40" customFormat="1" ht="15.75" customHeight="1">
      <c r="B38" s="47">
        <v>5</v>
      </c>
      <c r="C38" s="47"/>
      <c r="D38" s="18" t="s">
        <v>60</v>
      </c>
      <c r="E38" s="18" t="s">
        <v>61</v>
      </c>
      <c r="G38" s="40">
        <v>1</v>
      </c>
      <c r="H38" s="50">
        <v>0</v>
      </c>
      <c r="I38" s="63"/>
      <c r="J38" s="45">
        <f>G38*H38</f>
        <v>0</v>
      </c>
      <c r="K38" s="51" t="s">
        <v>44</v>
      </c>
      <c r="L38" s="40">
        <f>98+50</f>
        <v>148</v>
      </c>
      <c r="M38" s="12">
        <v>0.42299999999999999</v>
      </c>
      <c r="N38" s="58">
        <f>L38*M38*1000/100</f>
        <v>626.04</v>
      </c>
      <c r="O38" s="59">
        <v>0.35</v>
      </c>
      <c r="P38" s="12">
        <f>N38/(1-O38)</f>
        <v>963.13846153846146</v>
      </c>
    </row>
    <row r="39" spans="1:16" s="40" customFormat="1" ht="15.75" customHeight="1">
      <c r="B39" s="47"/>
      <c r="C39" s="47"/>
      <c r="D39" s="18"/>
      <c r="E39" s="18" t="s">
        <v>62</v>
      </c>
      <c r="H39" s="50"/>
      <c r="I39" s="63"/>
      <c r="J39" s="63"/>
      <c r="K39" s="63"/>
      <c r="L39" s="73">
        <f>98+50</f>
        <v>148</v>
      </c>
      <c r="M39" s="128">
        <v>0.36</v>
      </c>
      <c r="N39" s="65">
        <f>L39*M39*1000/100</f>
        <v>532.79999999999995</v>
      </c>
      <c r="O39" s="66"/>
      <c r="P39" s="67">
        <v>0</v>
      </c>
    </row>
    <row r="40" spans="1:16" s="40" customFormat="1" ht="15.75" customHeight="1">
      <c r="B40" s="47"/>
      <c r="C40" s="47"/>
      <c r="D40" s="18"/>
      <c r="E40" s="18"/>
      <c r="H40" s="50"/>
      <c r="I40" s="63"/>
      <c r="J40" s="63"/>
      <c r="K40" s="63"/>
      <c r="M40" s="12"/>
      <c r="N40" s="58"/>
      <c r="O40" s="59"/>
      <c r="P40" s="12"/>
    </row>
    <row r="41" spans="1:16" s="40" customFormat="1" ht="15.75" customHeight="1">
      <c r="B41" s="47"/>
      <c r="C41" s="47"/>
      <c r="D41" s="74"/>
      <c r="E41" s="75"/>
      <c r="H41" s="50"/>
      <c r="I41" s="63"/>
      <c r="J41" s="63"/>
      <c r="K41" s="63"/>
      <c r="M41" s="12"/>
      <c r="N41" s="58"/>
      <c r="O41" s="59"/>
      <c r="P41" s="12"/>
    </row>
    <row r="42" spans="1:16" ht="15.75" customHeight="1" thickBot="1">
      <c r="A42" s="12"/>
      <c r="B42" s="76"/>
      <c r="C42" s="77"/>
      <c r="D42" s="78"/>
      <c r="E42" s="79"/>
      <c r="F42" s="80"/>
      <c r="G42" s="81"/>
      <c r="H42" s="82"/>
      <c r="I42" s="83"/>
      <c r="J42" s="83"/>
      <c r="K42" s="84"/>
    </row>
    <row r="43" spans="1:16" ht="15.75" customHeight="1">
      <c r="A43" s="12"/>
      <c r="B43" s="85"/>
      <c r="C43" s="85"/>
      <c r="D43" s="39"/>
      <c r="E43" s="13"/>
      <c r="F43" s="85"/>
      <c r="G43" s="17" t="s">
        <v>63</v>
      </c>
      <c r="H43" s="86" t="s">
        <v>64</v>
      </c>
      <c r="I43" s="45"/>
      <c r="J43" s="45">
        <f>SUM(J21:J42)</f>
        <v>129787</v>
      </c>
      <c r="K43" s="87"/>
    </row>
    <row r="44" spans="1:16" ht="15.75" customHeight="1">
      <c r="A44" s="12"/>
      <c r="B44" s="85"/>
      <c r="C44" s="85"/>
      <c r="D44" s="39"/>
      <c r="E44" s="88"/>
      <c r="F44" s="89"/>
      <c r="G44" s="90" t="s">
        <v>65</v>
      </c>
      <c r="H44" s="91" t="s">
        <v>64</v>
      </c>
      <c r="I44" s="92"/>
      <c r="J44" s="92">
        <v>150</v>
      </c>
      <c r="K44" s="93"/>
    </row>
    <row r="45" spans="1:16" ht="15.75" customHeight="1">
      <c r="A45" s="12"/>
      <c r="B45" s="85"/>
      <c r="C45" s="85"/>
      <c r="D45" s="39"/>
      <c r="E45" s="36"/>
      <c r="F45" s="94"/>
      <c r="G45" s="95" t="s">
        <v>66</v>
      </c>
      <c r="H45" s="96" t="s">
        <v>64</v>
      </c>
      <c r="I45" s="97"/>
      <c r="J45" s="97">
        <v>0</v>
      </c>
      <c r="K45" s="98"/>
    </row>
    <row r="46" spans="1:16" ht="15.75" customHeight="1" thickBot="1">
      <c r="A46" s="12"/>
      <c r="B46" s="77"/>
      <c r="C46" s="77"/>
      <c r="D46" s="76"/>
      <c r="E46" s="99"/>
      <c r="F46" s="100"/>
      <c r="G46" s="101" t="s">
        <v>67</v>
      </c>
      <c r="H46" s="102" t="s">
        <v>64</v>
      </c>
      <c r="I46" s="103"/>
      <c r="J46" s="103"/>
      <c r="K46" s="104"/>
    </row>
    <row r="47" spans="1:16" ht="15.75" customHeight="1">
      <c r="A47" s="12"/>
      <c r="B47" s="85"/>
      <c r="C47" s="85"/>
      <c r="D47" s="39"/>
      <c r="E47" s="13"/>
      <c r="F47" s="85"/>
      <c r="G47" s="105" t="s">
        <v>68</v>
      </c>
      <c r="H47" s="86" t="s">
        <v>64</v>
      </c>
      <c r="I47" s="45"/>
      <c r="J47" s="45">
        <f>IF(J43&lt;150, 150, J43)</f>
        <v>129787</v>
      </c>
      <c r="K47" s="87"/>
    </row>
    <row r="48" spans="1:16" ht="15.75" customHeight="1" thickBot="1">
      <c r="A48" s="12"/>
      <c r="B48" s="77"/>
      <c r="C48" s="77"/>
      <c r="D48" s="76"/>
      <c r="E48" s="79"/>
      <c r="F48" s="77"/>
      <c r="G48" s="106" t="s">
        <v>69</v>
      </c>
      <c r="H48" s="82" t="s">
        <v>64</v>
      </c>
      <c r="I48" s="83"/>
      <c r="J48" s="83"/>
      <c r="K48" s="107"/>
    </row>
    <row r="49" spans="1:230" ht="15.75" customHeight="1">
      <c r="A49" s="12"/>
      <c r="B49" s="85"/>
      <c r="C49" s="85"/>
      <c r="D49" s="39"/>
      <c r="E49" s="12"/>
      <c r="F49" s="85"/>
      <c r="G49" s="108" t="s">
        <v>63</v>
      </c>
      <c r="H49" s="86" t="s">
        <v>64</v>
      </c>
      <c r="I49" s="45"/>
      <c r="J49" s="86">
        <f>SUM(J47:J48)</f>
        <v>129787</v>
      </c>
      <c r="K49" s="87"/>
    </row>
    <row r="50" spans="1:230" ht="15.75" customHeight="1">
      <c r="A50" s="12"/>
      <c r="B50" s="85"/>
      <c r="C50" s="85"/>
      <c r="D50" s="39"/>
      <c r="E50" s="12"/>
      <c r="F50" s="85"/>
      <c r="G50" s="108"/>
      <c r="H50" s="86"/>
      <c r="I50" s="45"/>
      <c r="J50" s="86"/>
      <c r="K50" s="87"/>
    </row>
    <row r="51" spans="1:230" s="12" customFormat="1" ht="15.75" customHeight="1">
      <c r="B51" s="109" t="s">
        <v>70</v>
      </c>
      <c r="C51" s="85"/>
      <c r="D51" s="39"/>
      <c r="E51" s="85"/>
      <c r="F51" s="85"/>
      <c r="G51" s="110"/>
      <c r="H51" s="111"/>
      <c r="I51" s="85"/>
      <c r="J51" s="112"/>
      <c r="K51" s="113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42"/>
      <c r="GA51" s="42"/>
      <c r="GB51" s="42"/>
      <c r="GC51" s="42"/>
      <c r="GD51" s="42"/>
      <c r="GE51" s="42"/>
      <c r="GF51" s="42"/>
      <c r="GG51" s="42"/>
      <c r="GH51" s="42"/>
      <c r="GI51" s="42"/>
      <c r="GJ51" s="42"/>
      <c r="GK51" s="42"/>
      <c r="GL51" s="42"/>
      <c r="GM51" s="42"/>
      <c r="GN51" s="42"/>
      <c r="GO51" s="42"/>
      <c r="GP51" s="42"/>
      <c r="GQ51" s="42"/>
      <c r="GR51" s="42"/>
      <c r="GS51" s="42"/>
      <c r="GT51" s="42"/>
      <c r="GU51" s="42"/>
      <c r="GV51" s="42"/>
      <c r="GW51" s="42"/>
      <c r="GX51" s="42"/>
      <c r="GY51" s="42"/>
      <c r="GZ51" s="42"/>
      <c r="HA51" s="42"/>
      <c r="HB51" s="42"/>
      <c r="HC51" s="42"/>
      <c r="HD51" s="42"/>
      <c r="HE51" s="42"/>
      <c r="HF51" s="42"/>
      <c r="HG51" s="42"/>
      <c r="HH51" s="42"/>
      <c r="HI51" s="42"/>
      <c r="HJ51" s="42"/>
      <c r="HK51" s="42"/>
      <c r="HL51" s="42"/>
      <c r="HM51" s="42"/>
      <c r="HN51" s="42"/>
      <c r="HO51" s="42"/>
      <c r="HP51" s="42"/>
      <c r="HQ51" s="42"/>
      <c r="HR51" s="42"/>
      <c r="HS51" s="42"/>
      <c r="HT51" s="42"/>
      <c r="HU51" s="42"/>
      <c r="HV51" s="42"/>
    </row>
    <row r="52" spans="1:230" s="12" customFormat="1" ht="15.75" customHeight="1">
      <c r="B52" s="114" t="s">
        <v>71</v>
      </c>
      <c r="E52" s="85"/>
      <c r="F52" s="85"/>
      <c r="G52" s="110"/>
      <c r="H52" s="111"/>
      <c r="I52" s="85"/>
      <c r="J52" s="112"/>
      <c r="K52" s="113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  <c r="FT52" s="42"/>
      <c r="FU52" s="42"/>
      <c r="FV52" s="42"/>
      <c r="FW52" s="42"/>
      <c r="FX52" s="42"/>
      <c r="FY52" s="42"/>
      <c r="FZ52" s="42"/>
      <c r="GA52" s="42"/>
      <c r="GB52" s="42"/>
      <c r="GC52" s="42"/>
      <c r="GD52" s="42"/>
      <c r="GE52" s="42"/>
      <c r="GF52" s="42"/>
      <c r="GG52" s="42"/>
      <c r="GH52" s="42"/>
      <c r="GI52" s="42"/>
      <c r="GJ52" s="42"/>
      <c r="GK52" s="42"/>
      <c r="GL52" s="42"/>
      <c r="GM52" s="42"/>
      <c r="GN52" s="42"/>
      <c r="GO52" s="42"/>
      <c r="GP52" s="42"/>
      <c r="GQ52" s="42"/>
      <c r="GR52" s="42"/>
      <c r="GS52" s="42"/>
      <c r="GT52" s="42"/>
      <c r="GU52" s="42"/>
      <c r="GV52" s="42"/>
      <c r="GW52" s="42"/>
      <c r="GX52" s="42"/>
      <c r="GY52" s="42"/>
      <c r="GZ52" s="42"/>
      <c r="HA52" s="42"/>
      <c r="HB52" s="42"/>
      <c r="HC52" s="42"/>
      <c r="HD52" s="42"/>
      <c r="HE52" s="42"/>
      <c r="HF52" s="42"/>
      <c r="HG52" s="42"/>
      <c r="HH52" s="42"/>
      <c r="HI52" s="42"/>
      <c r="HJ52" s="42"/>
      <c r="HK52" s="42"/>
      <c r="HL52" s="42"/>
      <c r="HM52" s="42"/>
      <c r="HN52" s="42"/>
      <c r="HO52" s="42"/>
      <c r="HP52" s="42"/>
      <c r="HQ52" s="42"/>
      <c r="HR52" s="42"/>
      <c r="HS52" s="42"/>
      <c r="HT52" s="42"/>
      <c r="HU52" s="42"/>
      <c r="HV52" s="42"/>
    </row>
    <row r="53" spans="1:230" s="12" customFormat="1" ht="15.75" customHeight="1">
      <c r="B53" s="114" t="s">
        <v>72</v>
      </c>
      <c r="E53" s="85"/>
      <c r="F53" s="85"/>
      <c r="G53" s="110"/>
      <c r="H53" s="111"/>
      <c r="I53" s="85"/>
      <c r="J53" s="112"/>
      <c r="K53" s="113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  <c r="FT53" s="42"/>
      <c r="FU53" s="42"/>
      <c r="FV53" s="42"/>
      <c r="FW53" s="42"/>
      <c r="FX53" s="42"/>
      <c r="FY53" s="42"/>
      <c r="FZ53" s="42"/>
      <c r="GA53" s="42"/>
      <c r="GB53" s="42"/>
      <c r="GC53" s="42"/>
      <c r="GD53" s="42"/>
      <c r="GE53" s="42"/>
      <c r="GF53" s="42"/>
      <c r="GG53" s="42"/>
      <c r="GH53" s="42"/>
      <c r="GI53" s="42"/>
      <c r="GJ53" s="42"/>
      <c r="GK53" s="42"/>
      <c r="GL53" s="42"/>
      <c r="GM53" s="42"/>
      <c r="GN53" s="42"/>
      <c r="GO53" s="42"/>
      <c r="GP53" s="42"/>
      <c r="GQ53" s="42"/>
      <c r="GR53" s="42"/>
      <c r="GS53" s="42"/>
      <c r="GT53" s="42"/>
      <c r="GU53" s="42"/>
      <c r="GV53" s="42"/>
      <c r="GW53" s="42"/>
      <c r="GX53" s="42"/>
      <c r="GY53" s="42"/>
      <c r="GZ53" s="42"/>
      <c r="HA53" s="42"/>
      <c r="HB53" s="42"/>
      <c r="HC53" s="42"/>
      <c r="HD53" s="42"/>
      <c r="HE53" s="42"/>
      <c r="HF53" s="42"/>
      <c r="HG53" s="42"/>
      <c r="HH53" s="42"/>
      <c r="HI53" s="42"/>
      <c r="HJ53" s="42"/>
      <c r="HK53" s="42"/>
      <c r="HL53" s="42"/>
      <c r="HM53" s="42"/>
      <c r="HN53" s="42"/>
      <c r="HO53" s="42"/>
      <c r="HP53" s="42"/>
      <c r="HQ53" s="42"/>
      <c r="HR53" s="42"/>
      <c r="HS53" s="42"/>
      <c r="HT53" s="42"/>
      <c r="HU53" s="42"/>
      <c r="HV53" s="42"/>
    </row>
    <row r="54" spans="1:230" s="12" customFormat="1" ht="15.75" customHeight="1">
      <c r="B54" s="114" t="s">
        <v>73</v>
      </c>
      <c r="E54" s="85"/>
      <c r="F54" s="85"/>
      <c r="G54" s="110"/>
      <c r="H54" s="111"/>
      <c r="I54" s="85"/>
      <c r="J54" s="112"/>
      <c r="K54" s="113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  <c r="FT54" s="42"/>
      <c r="FU54" s="42"/>
      <c r="FV54" s="42"/>
      <c r="FW54" s="42"/>
      <c r="FX54" s="42"/>
      <c r="FY54" s="42"/>
      <c r="FZ54" s="42"/>
      <c r="GA54" s="42"/>
      <c r="GB54" s="42"/>
      <c r="GC54" s="42"/>
      <c r="GD54" s="42"/>
      <c r="GE54" s="42"/>
      <c r="GF54" s="42"/>
      <c r="GG54" s="42"/>
      <c r="GH54" s="42"/>
      <c r="GI54" s="42"/>
      <c r="GJ54" s="42"/>
      <c r="GK54" s="42"/>
      <c r="GL54" s="42"/>
      <c r="GM54" s="42"/>
      <c r="GN54" s="42"/>
      <c r="GO54" s="42"/>
      <c r="GP54" s="42"/>
      <c r="GQ54" s="42"/>
      <c r="GR54" s="42"/>
      <c r="GS54" s="42"/>
      <c r="GT54" s="42"/>
      <c r="GU54" s="42"/>
      <c r="GV54" s="42"/>
      <c r="GW54" s="42"/>
      <c r="GX54" s="42"/>
      <c r="GY54" s="42"/>
      <c r="GZ54" s="42"/>
      <c r="HA54" s="42"/>
      <c r="HB54" s="42"/>
      <c r="HC54" s="42"/>
      <c r="HD54" s="42"/>
      <c r="HE54" s="42"/>
      <c r="HF54" s="42"/>
      <c r="HG54" s="42"/>
      <c r="HH54" s="42"/>
      <c r="HI54" s="42"/>
      <c r="HJ54" s="42"/>
      <c r="HK54" s="42"/>
      <c r="HL54" s="42"/>
      <c r="HM54" s="42"/>
      <c r="HN54" s="42"/>
      <c r="HO54" s="42"/>
      <c r="HP54" s="42"/>
      <c r="HQ54" s="42"/>
      <c r="HR54" s="42"/>
      <c r="HS54" s="42"/>
      <c r="HT54" s="42"/>
      <c r="HU54" s="42"/>
      <c r="HV54" s="42"/>
    </row>
    <row r="55" spans="1:230" s="12" customFormat="1" ht="15.75" customHeight="1">
      <c r="B55" s="114" t="s">
        <v>74</v>
      </c>
      <c r="E55" s="85"/>
      <c r="F55" s="85"/>
      <c r="G55" s="110"/>
      <c r="H55" s="111"/>
      <c r="I55" s="85"/>
      <c r="J55" s="112"/>
      <c r="K55" s="113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  <c r="FT55" s="42"/>
      <c r="FU55" s="42"/>
      <c r="FV55" s="42"/>
      <c r="FW55" s="42"/>
      <c r="FX55" s="42"/>
      <c r="FY55" s="42"/>
      <c r="FZ55" s="42"/>
      <c r="GA55" s="42"/>
      <c r="GB55" s="42"/>
      <c r="GC55" s="42"/>
      <c r="GD55" s="42"/>
      <c r="GE55" s="42"/>
      <c r="GF55" s="42"/>
      <c r="GG55" s="42"/>
      <c r="GH55" s="42"/>
      <c r="GI55" s="42"/>
      <c r="GJ55" s="42"/>
      <c r="GK55" s="42"/>
      <c r="GL55" s="42"/>
      <c r="GM55" s="42"/>
      <c r="GN55" s="42"/>
      <c r="GO55" s="42"/>
      <c r="GP55" s="42"/>
      <c r="GQ55" s="42"/>
      <c r="GR55" s="42"/>
      <c r="GS55" s="42"/>
      <c r="GT55" s="42"/>
      <c r="GU55" s="42"/>
      <c r="GV55" s="42"/>
      <c r="GW55" s="42"/>
      <c r="GX55" s="42"/>
      <c r="GY55" s="42"/>
      <c r="GZ55" s="42"/>
      <c r="HA55" s="42"/>
      <c r="HB55" s="42"/>
      <c r="HC55" s="42"/>
      <c r="HD55" s="42"/>
      <c r="HE55" s="42"/>
      <c r="HF55" s="42"/>
      <c r="HG55" s="42"/>
      <c r="HH55" s="42"/>
      <c r="HI55" s="42"/>
      <c r="HJ55" s="42"/>
      <c r="HK55" s="42"/>
      <c r="HL55" s="42"/>
      <c r="HM55" s="42"/>
      <c r="HN55" s="42"/>
      <c r="HO55" s="42"/>
      <c r="HP55" s="42"/>
      <c r="HQ55" s="42"/>
      <c r="HR55" s="42"/>
      <c r="HS55" s="42"/>
      <c r="HT55" s="42"/>
      <c r="HU55" s="42"/>
      <c r="HV55" s="42"/>
    </row>
    <row r="56" spans="1:230" s="12" customFormat="1" ht="15.75" customHeight="1">
      <c r="B56" s="14" t="s">
        <v>75</v>
      </c>
      <c r="E56" s="85"/>
      <c r="F56" s="85"/>
      <c r="G56" s="110"/>
      <c r="H56" s="111"/>
      <c r="I56" s="85"/>
      <c r="J56" s="112"/>
      <c r="K56" s="113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  <c r="FT56" s="42"/>
      <c r="FU56" s="42"/>
      <c r="FV56" s="42"/>
      <c r="FW56" s="42"/>
      <c r="FX56" s="42"/>
      <c r="FY56" s="42"/>
      <c r="FZ56" s="42"/>
      <c r="GA56" s="42"/>
      <c r="GB56" s="42"/>
      <c r="GC56" s="42"/>
      <c r="GD56" s="42"/>
      <c r="GE56" s="42"/>
      <c r="GF56" s="42"/>
      <c r="GG56" s="42"/>
      <c r="GH56" s="42"/>
      <c r="GI56" s="42"/>
      <c r="GJ56" s="42"/>
      <c r="GK56" s="42"/>
      <c r="GL56" s="42"/>
      <c r="GM56" s="42"/>
      <c r="GN56" s="42"/>
      <c r="GO56" s="42"/>
      <c r="GP56" s="42"/>
      <c r="GQ56" s="42"/>
      <c r="GR56" s="42"/>
      <c r="GS56" s="42"/>
      <c r="GT56" s="42"/>
      <c r="GU56" s="42"/>
      <c r="GV56" s="42"/>
      <c r="GW56" s="42"/>
      <c r="GX56" s="42"/>
      <c r="GY56" s="42"/>
      <c r="GZ56" s="42"/>
      <c r="HA56" s="42"/>
      <c r="HB56" s="42"/>
      <c r="HC56" s="42"/>
      <c r="HD56" s="42"/>
      <c r="HE56" s="42"/>
      <c r="HF56" s="42"/>
      <c r="HG56" s="42"/>
      <c r="HH56" s="42"/>
      <c r="HI56" s="42"/>
      <c r="HJ56" s="42"/>
      <c r="HK56" s="42"/>
      <c r="HL56" s="42"/>
      <c r="HM56" s="42"/>
      <c r="HN56" s="42"/>
      <c r="HO56" s="42"/>
      <c r="HP56" s="42"/>
      <c r="HQ56" s="42"/>
      <c r="HR56" s="42"/>
      <c r="HS56" s="42"/>
      <c r="HT56" s="42"/>
      <c r="HU56" s="42"/>
      <c r="HV56" s="42"/>
    </row>
    <row r="57" spans="1:230" s="12" customFormat="1" ht="15.75" customHeight="1">
      <c r="B57" s="14" t="s">
        <v>76</v>
      </c>
      <c r="E57" s="85"/>
      <c r="F57" s="85"/>
      <c r="G57" s="110"/>
      <c r="H57" s="111"/>
      <c r="I57" s="85"/>
      <c r="J57" s="112"/>
      <c r="K57" s="113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  <c r="FT57" s="42"/>
      <c r="FU57" s="42"/>
      <c r="FV57" s="42"/>
      <c r="FW57" s="42"/>
      <c r="FX57" s="42"/>
      <c r="FY57" s="42"/>
      <c r="FZ57" s="42"/>
      <c r="GA57" s="42"/>
      <c r="GB57" s="42"/>
      <c r="GC57" s="42"/>
      <c r="GD57" s="42"/>
      <c r="GE57" s="42"/>
      <c r="GF57" s="42"/>
      <c r="GG57" s="42"/>
      <c r="GH57" s="42"/>
      <c r="GI57" s="42"/>
      <c r="GJ57" s="42"/>
      <c r="GK57" s="42"/>
      <c r="GL57" s="42"/>
      <c r="GM57" s="42"/>
      <c r="GN57" s="42"/>
      <c r="GO57" s="42"/>
      <c r="GP57" s="42"/>
      <c r="GQ57" s="42"/>
      <c r="GR57" s="42"/>
      <c r="GS57" s="42"/>
      <c r="GT57" s="42"/>
      <c r="GU57" s="42"/>
      <c r="GV57" s="42"/>
      <c r="GW57" s="42"/>
      <c r="GX57" s="42"/>
      <c r="GY57" s="42"/>
      <c r="GZ57" s="42"/>
      <c r="HA57" s="42"/>
      <c r="HB57" s="42"/>
      <c r="HC57" s="42"/>
      <c r="HD57" s="42"/>
      <c r="HE57" s="42"/>
      <c r="HF57" s="42"/>
      <c r="HG57" s="42"/>
      <c r="HH57" s="42"/>
      <c r="HI57" s="42"/>
      <c r="HJ57" s="42"/>
      <c r="HK57" s="42"/>
      <c r="HL57" s="42"/>
      <c r="HM57" s="42"/>
      <c r="HN57" s="42"/>
      <c r="HO57" s="42"/>
      <c r="HP57" s="42"/>
      <c r="HQ57" s="42"/>
      <c r="HR57" s="42"/>
      <c r="HS57" s="42"/>
      <c r="HT57" s="42"/>
      <c r="HU57" s="42"/>
      <c r="HV57" s="42"/>
    </row>
    <row r="58" spans="1:230" s="12" customFormat="1" ht="15.75" customHeight="1">
      <c r="B58" s="14" t="s">
        <v>77</v>
      </c>
      <c r="E58" s="85"/>
      <c r="F58" s="85"/>
      <c r="G58" s="110"/>
      <c r="H58" s="111"/>
      <c r="I58" s="85"/>
      <c r="J58" s="112"/>
      <c r="K58" s="113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  <c r="FT58" s="42"/>
      <c r="FU58" s="42"/>
      <c r="FV58" s="42"/>
      <c r="FW58" s="42"/>
      <c r="FX58" s="42"/>
      <c r="FY58" s="42"/>
      <c r="FZ58" s="42"/>
      <c r="GA58" s="42"/>
      <c r="GB58" s="42"/>
      <c r="GC58" s="42"/>
      <c r="GD58" s="42"/>
      <c r="GE58" s="42"/>
      <c r="GF58" s="42"/>
      <c r="GG58" s="42"/>
      <c r="GH58" s="42"/>
      <c r="GI58" s="42"/>
      <c r="GJ58" s="42"/>
      <c r="GK58" s="42"/>
      <c r="GL58" s="42"/>
      <c r="GM58" s="42"/>
      <c r="GN58" s="42"/>
      <c r="GO58" s="42"/>
      <c r="GP58" s="42"/>
      <c r="GQ58" s="42"/>
      <c r="GR58" s="42"/>
      <c r="GS58" s="42"/>
      <c r="GT58" s="42"/>
      <c r="GU58" s="42"/>
      <c r="GV58" s="42"/>
      <c r="GW58" s="42"/>
      <c r="GX58" s="42"/>
      <c r="GY58" s="42"/>
      <c r="GZ58" s="42"/>
      <c r="HA58" s="42"/>
      <c r="HB58" s="42"/>
      <c r="HC58" s="42"/>
      <c r="HD58" s="42"/>
      <c r="HE58" s="42"/>
      <c r="HF58" s="42"/>
      <c r="HG58" s="42"/>
      <c r="HH58" s="42"/>
      <c r="HI58" s="42"/>
      <c r="HJ58" s="42"/>
      <c r="HK58" s="42"/>
      <c r="HL58" s="42"/>
      <c r="HM58" s="42"/>
      <c r="HN58" s="42"/>
      <c r="HO58" s="42"/>
      <c r="HP58" s="42"/>
      <c r="HQ58" s="42"/>
      <c r="HR58" s="42"/>
      <c r="HS58" s="42"/>
      <c r="HT58" s="42"/>
      <c r="HU58" s="42"/>
      <c r="HV58" s="42"/>
    </row>
    <row r="59" spans="1:230" s="12" customFormat="1" ht="15.75" customHeight="1">
      <c r="B59" s="85"/>
      <c r="C59" s="85"/>
      <c r="D59" s="114"/>
      <c r="E59" s="85"/>
      <c r="F59" s="85"/>
      <c r="G59" s="110"/>
      <c r="H59" s="115"/>
      <c r="I59" s="85"/>
      <c r="J59" s="112"/>
      <c r="K59" s="113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  <c r="HQ59" s="42"/>
      <c r="HR59" s="42"/>
      <c r="HS59" s="42"/>
      <c r="HT59" s="42"/>
      <c r="HU59" s="42"/>
      <c r="HV59" s="42"/>
    </row>
    <row r="60" spans="1:230" s="12" customFormat="1" ht="15.75" customHeight="1">
      <c r="C60" s="85"/>
      <c r="D60" s="116" t="s">
        <v>78</v>
      </c>
      <c r="E60" s="85"/>
      <c r="F60" s="85"/>
      <c r="G60" s="110"/>
      <c r="H60" s="111"/>
      <c r="I60" s="85"/>
      <c r="J60" s="117"/>
      <c r="K60" s="113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  <c r="FT60" s="42"/>
      <c r="FU60" s="42"/>
      <c r="FV60" s="42"/>
      <c r="FW60" s="42"/>
      <c r="FX60" s="42"/>
      <c r="FY60" s="42"/>
      <c r="FZ60" s="42"/>
      <c r="GA60" s="42"/>
      <c r="GB60" s="42"/>
      <c r="GC60" s="42"/>
      <c r="GD60" s="42"/>
      <c r="GE60" s="42"/>
      <c r="GF60" s="42"/>
      <c r="GG60" s="42"/>
      <c r="GH60" s="42"/>
      <c r="GI60" s="42"/>
      <c r="GJ60" s="42"/>
      <c r="GK60" s="42"/>
      <c r="GL60" s="42"/>
      <c r="GM60" s="42"/>
      <c r="GN60" s="42"/>
      <c r="GO60" s="42"/>
      <c r="GP60" s="42"/>
      <c r="GQ60" s="42"/>
      <c r="GR60" s="42"/>
      <c r="GS60" s="42"/>
      <c r="GT60" s="42"/>
      <c r="GU60" s="42"/>
      <c r="GV60" s="42"/>
      <c r="GW60" s="42"/>
      <c r="GX60" s="42"/>
      <c r="GY60" s="42"/>
      <c r="GZ60" s="42"/>
      <c r="HA60" s="42"/>
      <c r="HB60" s="42"/>
      <c r="HC60" s="42"/>
      <c r="HD60" s="42"/>
      <c r="HE60" s="42"/>
      <c r="HF60" s="42"/>
      <c r="HG60" s="42"/>
      <c r="HH60" s="42"/>
      <c r="HI60" s="42"/>
      <c r="HJ60" s="42"/>
      <c r="HK60" s="42"/>
      <c r="HL60" s="42"/>
      <c r="HM60" s="42"/>
      <c r="HN60" s="42"/>
      <c r="HO60" s="42"/>
      <c r="HP60" s="42"/>
      <c r="HQ60" s="42"/>
      <c r="HR60" s="42"/>
      <c r="HS60" s="42"/>
      <c r="HT60" s="42"/>
      <c r="HU60" s="42"/>
      <c r="HV60" s="42"/>
    </row>
    <row r="61" spans="1:230" s="12" customFormat="1" ht="15.75" customHeight="1">
      <c r="B61" s="85"/>
      <c r="C61" s="85"/>
      <c r="D61" s="108" t="s">
        <v>79</v>
      </c>
      <c r="E61" s="114" t="s">
        <v>80</v>
      </c>
      <c r="F61" s="85"/>
      <c r="G61" s="110"/>
      <c r="H61" s="111"/>
      <c r="I61" s="85"/>
      <c r="J61" s="112"/>
      <c r="K61" s="113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  <c r="FT61" s="42"/>
      <c r="FU61" s="42"/>
      <c r="FV61" s="42"/>
      <c r="FW61" s="42"/>
      <c r="FX61" s="42"/>
      <c r="FY61" s="42"/>
      <c r="FZ61" s="42"/>
      <c r="GA61" s="42"/>
      <c r="GB61" s="42"/>
      <c r="GC61" s="42"/>
      <c r="GD61" s="42"/>
      <c r="GE61" s="42"/>
      <c r="GF61" s="42"/>
      <c r="GG61" s="42"/>
      <c r="GH61" s="42"/>
      <c r="GI61" s="42"/>
      <c r="GJ61" s="42"/>
      <c r="GK61" s="42"/>
      <c r="GL61" s="42"/>
      <c r="GM61" s="42"/>
      <c r="GN61" s="42"/>
      <c r="GO61" s="42"/>
      <c r="GP61" s="42"/>
      <c r="GQ61" s="42"/>
      <c r="GR61" s="42"/>
      <c r="GS61" s="42"/>
      <c r="GT61" s="42"/>
      <c r="GU61" s="42"/>
      <c r="GV61" s="42"/>
      <c r="GW61" s="42"/>
      <c r="GX61" s="42"/>
      <c r="GY61" s="42"/>
      <c r="GZ61" s="42"/>
      <c r="HA61" s="42"/>
      <c r="HB61" s="42"/>
      <c r="HC61" s="42"/>
      <c r="HD61" s="42"/>
      <c r="HE61" s="42"/>
      <c r="HF61" s="42"/>
      <c r="HG61" s="42"/>
      <c r="HH61" s="42"/>
      <c r="HI61" s="42"/>
      <c r="HJ61" s="42"/>
      <c r="HK61" s="42"/>
      <c r="HL61" s="42"/>
      <c r="HM61" s="42"/>
      <c r="HN61" s="42"/>
      <c r="HO61" s="42"/>
      <c r="HP61" s="42"/>
      <c r="HQ61" s="42"/>
      <c r="HR61" s="42"/>
      <c r="HS61" s="42"/>
      <c r="HT61" s="42"/>
      <c r="HU61" s="42"/>
      <c r="HV61" s="42"/>
    </row>
    <row r="62" spans="1:230" s="12" customFormat="1" ht="15.75" customHeight="1">
      <c r="B62" s="85"/>
      <c r="C62" s="85"/>
      <c r="D62" s="108"/>
      <c r="E62" s="114" t="s">
        <v>81</v>
      </c>
      <c r="F62" s="85"/>
      <c r="G62" s="110"/>
      <c r="H62" s="111"/>
      <c r="I62" s="85"/>
      <c r="J62" s="112"/>
      <c r="K62" s="113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  <c r="FT62" s="42"/>
      <c r="FU62" s="42"/>
      <c r="FV62" s="42"/>
      <c r="FW62" s="42"/>
      <c r="FX62" s="42"/>
      <c r="FY62" s="42"/>
      <c r="FZ62" s="42"/>
      <c r="GA62" s="42"/>
      <c r="GB62" s="42"/>
      <c r="GC62" s="42"/>
      <c r="GD62" s="42"/>
      <c r="GE62" s="42"/>
      <c r="GF62" s="42"/>
      <c r="GG62" s="42"/>
      <c r="GH62" s="42"/>
      <c r="GI62" s="42"/>
      <c r="GJ62" s="42"/>
      <c r="GK62" s="42"/>
      <c r="GL62" s="42"/>
      <c r="GM62" s="42"/>
      <c r="GN62" s="42"/>
      <c r="GO62" s="42"/>
      <c r="GP62" s="42"/>
      <c r="GQ62" s="42"/>
      <c r="GR62" s="42"/>
      <c r="GS62" s="42"/>
      <c r="GT62" s="42"/>
      <c r="GU62" s="42"/>
      <c r="GV62" s="42"/>
      <c r="GW62" s="42"/>
      <c r="GX62" s="42"/>
      <c r="GY62" s="42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2"/>
      <c r="HO62" s="42"/>
      <c r="HP62" s="42"/>
      <c r="HQ62" s="42"/>
      <c r="HR62" s="42"/>
      <c r="HS62" s="42"/>
      <c r="HT62" s="42"/>
      <c r="HU62" s="42"/>
      <c r="HV62" s="42"/>
    </row>
    <row r="63" spans="1:230" s="12" customFormat="1" ht="15.75" customHeight="1">
      <c r="D63" s="118" t="s">
        <v>82</v>
      </c>
      <c r="E63" s="119" t="s">
        <v>99</v>
      </c>
      <c r="K63" s="13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  <c r="FT63" s="42"/>
      <c r="FU63" s="42"/>
      <c r="FV63" s="42"/>
      <c r="FW63" s="42"/>
      <c r="FX63" s="42"/>
      <c r="FY63" s="42"/>
      <c r="FZ63" s="42"/>
      <c r="GA63" s="42"/>
      <c r="GB63" s="42"/>
      <c r="GC63" s="42"/>
      <c r="GD63" s="42"/>
      <c r="GE63" s="42"/>
      <c r="GF63" s="42"/>
      <c r="GG63" s="42"/>
      <c r="GH63" s="42"/>
      <c r="GI63" s="42"/>
      <c r="GJ63" s="42"/>
      <c r="GK63" s="42"/>
      <c r="GL63" s="42"/>
      <c r="GM63" s="42"/>
      <c r="GN63" s="42"/>
      <c r="GO63" s="42"/>
      <c r="GP63" s="42"/>
      <c r="GQ63" s="42"/>
      <c r="GR63" s="42"/>
      <c r="GS63" s="42"/>
      <c r="GT63" s="42"/>
      <c r="GU63" s="42"/>
      <c r="GV63" s="42"/>
      <c r="GW63" s="42"/>
      <c r="GX63" s="42"/>
      <c r="GY63" s="42"/>
      <c r="GZ63" s="42"/>
      <c r="HA63" s="42"/>
      <c r="HB63" s="42"/>
      <c r="HC63" s="42"/>
      <c r="HD63" s="42"/>
      <c r="HE63" s="42"/>
      <c r="HF63" s="42"/>
      <c r="HG63" s="42"/>
      <c r="HH63" s="42"/>
      <c r="HI63" s="42"/>
      <c r="HJ63" s="42"/>
      <c r="HK63" s="42"/>
      <c r="HL63" s="42"/>
      <c r="HM63" s="42"/>
      <c r="HN63" s="42"/>
      <c r="HO63" s="42"/>
      <c r="HP63" s="42"/>
      <c r="HQ63" s="42"/>
      <c r="HR63" s="42"/>
      <c r="HS63" s="42"/>
      <c r="HT63" s="42"/>
      <c r="HU63" s="42"/>
      <c r="HV63" s="42"/>
    </row>
    <row r="64" spans="1:230" s="12" customFormat="1" ht="15.75" customHeight="1">
      <c r="D64" s="118" t="s">
        <v>83</v>
      </c>
      <c r="E64" s="12" t="s">
        <v>84</v>
      </c>
      <c r="K64" s="13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  <c r="FT64" s="42"/>
      <c r="FU64" s="42"/>
      <c r="FV64" s="42"/>
      <c r="FW64" s="42"/>
      <c r="FX64" s="42"/>
      <c r="FY64" s="42"/>
      <c r="FZ64" s="42"/>
      <c r="GA64" s="42"/>
      <c r="GB64" s="42"/>
      <c r="GC64" s="42"/>
      <c r="GD64" s="42"/>
      <c r="GE64" s="42"/>
      <c r="GF64" s="42"/>
      <c r="GG64" s="42"/>
      <c r="GH64" s="42"/>
      <c r="GI64" s="42"/>
      <c r="GJ64" s="42"/>
      <c r="GK64" s="42"/>
      <c r="GL64" s="42"/>
      <c r="GM64" s="42"/>
      <c r="GN64" s="42"/>
      <c r="GO64" s="42"/>
      <c r="GP64" s="42"/>
      <c r="GQ64" s="42"/>
      <c r="GR64" s="42"/>
      <c r="GS64" s="42"/>
      <c r="GT64" s="42"/>
      <c r="GU64" s="42"/>
      <c r="GV64" s="42"/>
      <c r="GW64" s="42"/>
      <c r="GX64" s="42"/>
      <c r="GY64" s="42"/>
      <c r="GZ64" s="42"/>
      <c r="HA64" s="42"/>
      <c r="HB64" s="42"/>
      <c r="HC64" s="42"/>
      <c r="HD64" s="42"/>
      <c r="HE64" s="42"/>
      <c r="HF64" s="42"/>
      <c r="HG64" s="42"/>
      <c r="HH64" s="42"/>
      <c r="HI64" s="42"/>
      <c r="HJ64" s="42"/>
      <c r="HK64" s="42"/>
      <c r="HL64" s="42"/>
      <c r="HM64" s="42"/>
      <c r="HN64" s="42"/>
      <c r="HO64" s="42"/>
      <c r="HP64" s="42"/>
      <c r="HQ64" s="42"/>
      <c r="HR64" s="42"/>
      <c r="HS64" s="42"/>
      <c r="HT64" s="42"/>
      <c r="HU64" s="42"/>
      <c r="HV64" s="42"/>
    </row>
    <row r="65" spans="2:230" s="12" customFormat="1" ht="15.75" customHeight="1">
      <c r="D65" s="118" t="s">
        <v>85</v>
      </c>
      <c r="E65" s="120" t="s">
        <v>86</v>
      </c>
      <c r="K65" s="13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  <c r="FT65" s="42"/>
      <c r="FU65" s="42"/>
      <c r="FV65" s="42"/>
      <c r="FW65" s="42"/>
      <c r="FX65" s="42"/>
      <c r="FY65" s="42"/>
      <c r="FZ65" s="42"/>
      <c r="GA65" s="42"/>
      <c r="GB65" s="42"/>
      <c r="GC65" s="42"/>
      <c r="GD65" s="42"/>
      <c r="GE65" s="42"/>
      <c r="GF65" s="42"/>
      <c r="GG65" s="42"/>
      <c r="GH65" s="42"/>
      <c r="GI65" s="42"/>
      <c r="GJ65" s="42"/>
      <c r="GK65" s="42"/>
      <c r="GL65" s="42"/>
      <c r="GM65" s="42"/>
      <c r="GN65" s="42"/>
      <c r="GO65" s="42"/>
      <c r="GP65" s="42"/>
      <c r="GQ65" s="42"/>
      <c r="GR65" s="42"/>
      <c r="GS65" s="42"/>
      <c r="GT65" s="42"/>
      <c r="GU65" s="42"/>
      <c r="GV65" s="42"/>
      <c r="GW65" s="42"/>
      <c r="GX65" s="42"/>
      <c r="GY65" s="42"/>
      <c r="GZ65" s="42"/>
      <c r="HA65" s="42"/>
      <c r="HB65" s="42"/>
      <c r="HC65" s="42"/>
      <c r="HD65" s="42"/>
      <c r="HE65" s="42"/>
      <c r="HF65" s="42"/>
      <c r="HG65" s="42"/>
      <c r="HH65" s="42"/>
      <c r="HI65" s="42"/>
      <c r="HJ65" s="42"/>
      <c r="HK65" s="42"/>
      <c r="HL65" s="42"/>
      <c r="HM65" s="42"/>
      <c r="HN65" s="42"/>
      <c r="HO65" s="42"/>
      <c r="HP65" s="42"/>
      <c r="HQ65" s="42"/>
      <c r="HR65" s="42"/>
      <c r="HS65" s="42"/>
      <c r="HT65" s="42"/>
      <c r="HU65" s="42"/>
      <c r="HV65" s="42"/>
    </row>
    <row r="66" spans="2:230" s="12" customFormat="1" ht="15.75" customHeight="1">
      <c r="D66" s="118" t="s">
        <v>87</v>
      </c>
      <c r="E66" s="121" t="s">
        <v>88</v>
      </c>
      <c r="K66" s="13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  <c r="FT66" s="42"/>
      <c r="FU66" s="42"/>
      <c r="FV66" s="42"/>
      <c r="FW66" s="42"/>
      <c r="FX66" s="42"/>
      <c r="FY66" s="42"/>
      <c r="FZ66" s="42"/>
      <c r="GA66" s="42"/>
      <c r="GB66" s="42"/>
      <c r="GC66" s="42"/>
      <c r="GD66" s="42"/>
      <c r="GE66" s="42"/>
      <c r="GF66" s="42"/>
      <c r="GG66" s="42"/>
      <c r="GH66" s="42"/>
      <c r="GI66" s="42"/>
      <c r="GJ66" s="42"/>
      <c r="GK66" s="42"/>
      <c r="GL66" s="42"/>
      <c r="GM66" s="42"/>
      <c r="GN66" s="42"/>
      <c r="GO66" s="42"/>
      <c r="GP66" s="42"/>
      <c r="GQ66" s="42"/>
      <c r="GR66" s="42"/>
      <c r="GS66" s="42"/>
      <c r="GT66" s="42"/>
      <c r="GU66" s="42"/>
      <c r="GV66" s="42"/>
      <c r="GW66" s="42"/>
      <c r="GX66" s="42"/>
      <c r="GY66" s="42"/>
      <c r="GZ66" s="42"/>
      <c r="HA66" s="42"/>
      <c r="HB66" s="42"/>
      <c r="HC66" s="42"/>
      <c r="HD66" s="42"/>
      <c r="HE66" s="42"/>
      <c r="HF66" s="42"/>
      <c r="HG66" s="42"/>
      <c r="HH66" s="42"/>
      <c r="HI66" s="42"/>
      <c r="HJ66" s="42"/>
      <c r="HK66" s="42"/>
      <c r="HL66" s="42"/>
      <c r="HM66" s="42"/>
      <c r="HN66" s="42"/>
      <c r="HO66" s="42"/>
      <c r="HP66" s="42"/>
      <c r="HQ66" s="42"/>
      <c r="HR66" s="42"/>
      <c r="HS66" s="42"/>
      <c r="HT66" s="42"/>
      <c r="HU66" s="42"/>
      <c r="HV66" s="42"/>
    </row>
    <row r="67" spans="2:230" s="12" customFormat="1" ht="15.75" customHeight="1">
      <c r="D67" s="118" t="s">
        <v>89</v>
      </c>
      <c r="E67" s="12" t="s">
        <v>90</v>
      </c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  <c r="FT67" s="42"/>
      <c r="FU67" s="42"/>
      <c r="FV67" s="42"/>
      <c r="FW67" s="42"/>
      <c r="FX67" s="42"/>
      <c r="FY67" s="42"/>
      <c r="FZ67" s="42"/>
      <c r="GA67" s="42"/>
      <c r="GB67" s="42"/>
      <c r="GC67" s="42"/>
      <c r="GD67" s="42"/>
      <c r="GE67" s="42"/>
      <c r="GF67" s="42"/>
      <c r="GG67" s="42"/>
      <c r="GH67" s="42"/>
      <c r="GI67" s="42"/>
      <c r="GJ67" s="42"/>
      <c r="GK67" s="42"/>
      <c r="GL67" s="42"/>
      <c r="GM67" s="42"/>
      <c r="GN67" s="42"/>
      <c r="GO67" s="42"/>
      <c r="GP67" s="42"/>
      <c r="GQ67" s="42"/>
      <c r="GR67" s="42"/>
      <c r="GS67" s="42"/>
      <c r="GT67" s="42"/>
      <c r="GU67" s="42"/>
      <c r="GV67" s="42"/>
      <c r="GW67" s="42"/>
      <c r="GX67" s="42"/>
      <c r="GY67" s="42"/>
      <c r="GZ67" s="42"/>
      <c r="HA67" s="42"/>
      <c r="HB67" s="42"/>
      <c r="HC67" s="42"/>
      <c r="HD67" s="42"/>
      <c r="HE67" s="42"/>
      <c r="HF67" s="42"/>
      <c r="HG67" s="42"/>
      <c r="HH67" s="42"/>
      <c r="HI67" s="42"/>
      <c r="HJ67" s="42"/>
      <c r="HK67" s="42"/>
      <c r="HL67" s="42"/>
      <c r="HM67" s="42"/>
      <c r="HN67" s="42"/>
      <c r="HO67" s="42"/>
      <c r="HP67" s="42"/>
      <c r="HQ67" s="42"/>
      <c r="HR67" s="42"/>
      <c r="HS67" s="42"/>
      <c r="HT67" s="42"/>
      <c r="HU67" s="42"/>
      <c r="HV67" s="42"/>
    </row>
    <row r="68" spans="2:230" s="12" customFormat="1" ht="15.75" customHeight="1">
      <c r="B68" s="85"/>
      <c r="C68" s="85"/>
      <c r="D68" s="39" t="s">
        <v>91</v>
      </c>
      <c r="E68" s="85" t="s">
        <v>92</v>
      </c>
      <c r="F68" s="85"/>
      <c r="G68" s="110"/>
      <c r="H68" s="111"/>
      <c r="I68" s="85"/>
      <c r="J68" s="112"/>
      <c r="K68" s="113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  <c r="FT68" s="42"/>
      <c r="FU68" s="42"/>
      <c r="FV68" s="42"/>
      <c r="FW68" s="42"/>
      <c r="FX68" s="42"/>
      <c r="FY68" s="42"/>
      <c r="FZ68" s="42"/>
      <c r="GA68" s="42"/>
      <c r="GB68" s="42"/>
      <c r="GC68" s="42"/>
      <c r="GD68" s="42"/>
      <c r="GE68" s="42"/>
      <c r="GF68" s="42"/>
      <c r="GG68" s="42"/>
      <c r="GH68" s="42"/>
      <c r="GI68" s="42"/>
      <c r="GJ68" s="42"/>
      <c r="GK68" s="42"/>
      <c r="GL68" s="42"/>
      <c r="GM68" s="42"/>
      <c r="GN68" s="42"/>
      <c r="GO68" s="42"/>
      <c r="GP68" s="42"/>
      <c r="GQ68" s="42"/>
      <c r="GR68" s="42"/>
      <c r="GS68" s="42"/>
      <c r="GT68" s="42"/>
      <c r="GU68" s="42"/>
      <c r="GV68" s="42"/>
      <c r="GW68" s="42"/>
      <c r="GX68" s="42"/>
      <c r="GY68" s="42"/>
      <c r="GZ68" s="42"/>
      <c r="HA68" s="42"/>
      <c r="HB68" s="42"/>
      <c r="HC68" s="42"/>
      <c r="HD68" s="42"/>
      <c r="HE68" s="42"/>
      <c r="HF68" s="42"/>
      <c r="HG68" s="42"/>
      <c r="HH68" s="42"/>
      <c r="HI68" s="42"/>
      <c r="HJ68" s="42"/>
      <c r="HK68" s="42"/>
      <c r="HL68" s="42"/>
      <c r="HM68" s="42"/>
      <c r="HN68" s="42"/>
      <c r="HO68" s="42"/>
      <c r="HP68" s="42"/>
      <c r="HQ68" s="42"/>
      <c r="HR68" s="42"/>
      <c r="HS68" s="42"/>
      <c r="HT68" s="42"/>
      <c r="HU68" s="42"/>
      <c r="HV68" s="42"/>
    </row>
    <row r="69" spans="2:230" s="12" customFormat="1" ht="15.75" customHeight="1">
      <c r="B69" s="85"/>
      <c r="C69" s="85"/>
      <c r="D69" s="39"/>
      <c r="E69" s="85"/>
      <c r="F69" s="85"/>
      <c r="G69" s="110"/>
      <c r="H69" s="111"/>
      <c r="I69" s="85"/>
      <c r="J69" s="112"/>
      <c r="K69" s="113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  <c r="FT69" s="42"/>
      <c r="FU69" s="42"/>
      <c r="FV69" s="42"/>
      <c r="FW69" s="42"/>
      <c r="FX69" s="42"/>
      <c r="FY69" s="42"/>
      <c r="FZ69" s="42"/>
      <c r="GA69" s="42"/>
      <c r="GB69" s="42"/>
      <c r="GC69" s="42"/>
      <c r="GD69" s="42"/>
      <c r="GE69" s="42"/>
      <c r="GF69" s="42"/>
      <c r="GG69" s="42"/>
      <c r="GH69" s="42"/>
      <c r="GI69" s="42"/>
      <c r="GJ69" s="42"/>
      <c r="GK69" s="42"/>
      <c r="GL69" s="42"/>
      <c r="GM69" s="42"/>
      <c r="GN69" s="42"/>
      <c r="GO69" s="42"/>
      <c r="GP69" s="42"/>
      <c r="GQ69" s="42"/>
      <c r="GR69" s="42"/>
      <c r="GS69" s="42"/>
      <c r="GT69" s="42"/>
      <c r="GU69" s="42"/>
      <c r="GV69" s="42"/>
      <c r="GW69" s="42"/>
      <c r="GX69" s="42"/>
      <c r="GY69" s="42"/>
      <c r="GZ69" s="42"/>
      <c r="HA69" s="42"/>
      <c r="HB69" s="42"/>
      <c r="HC69" s="42"/>
      <c r="HD69" s="42"/>
      <c r="HE69" s="42"/>
      <c r="HF69" s="42"/>
      <c r="HG69" s="42"/>
      <c r="HH69" s="42"/>
      <c r="HI69" s="42"/>
      <c r="HJ69" s="42"/>
      <c r="HK69" s="42"/>
      <c r="HL69" s="42"/>
      <c r="HM69" s="42"/>
      <c r="HN69" s="42"/>
      <c r="HO69" s="42"/>
      <c r="HP69" s="42"/>
      <c r="HQ69" s="42"/>
      <c r="HR69" s="42"/>
      <c r="HS69" s="42"/>
      <c r="HT69" s="42"/>
      <c r="HU69" s="42"/>
      <c r="HV69" s="42"/>
    </row>
    <row r="70" spans="2:230" s="12" customFormat="1" ht="15.75" customHeight="1">
      <c r="B70" s="85" t="s">
        <v>93</v>
      </c>
      <c r="C70" s="85"/>
      <c r="D70" s="39"/>
      <c r="E70" s="85"/>
      <c r="F70" s="85"/>
      <c r="G70" s="110"/>
      <c r="H70" s="111"/>
      <c r="I70" s="85"/>
      <c r="J70" s="112"/>
      <c r="K70" s="113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42"/>
      <c r="FT70" s="42"/>
      <c r="FU70" s="42"/>
      <c r="FV70" s="42"/>
      <c r="FW70" s="42"/>
      <c r="FX70" s="42"/>
      <c r="FY70" s="42"/>
      <c r="FZ70" s="42"/>
      <c r="GA70" s="42"/>
      <c r="GB70" s="42"/>
      <c r="GC70" s="42"/>
      <c r="GD70" s="42"/>
      <c r="GE70" s="42"/>
      <c r="GF70" s="42"/>
      <c r="GG70" s="42"/>
      <c r="GH70" s="42"/>
      <c r="GI70" s="42"/>
      <c r="GJ70" s="42"/>
      <c r="GK70" s="42"/>
      <c r="GL70" s="42"/>
      <c r="GM70" s="42"/>
      <c r="GN70" s="42"/>
      <c r="GO70" s="42"/>
      <c r="GP70" s="42"/>
      <c r="GQ70" s="42"/>
      <c r="GR70" s="42"/>
      <c r="GS70" s="42"/>
      <c r="GT70" s="42"/>
      <c r="GU70" s="42"/>
      <c r="GV70" s="42"/>
      <c r="GW70" s="42"/>
      <c r="GX70" s="42"/>
      <c r="GY70" s="42"/>
      <c r="GZ70" s="42"/>
      <c r="HA70" s="42"/>
      <c r="HB70" s="42"/>
      <c r="HC70" s="42"/>
      <c r="HD70" s="42"/>
      <c r="HE70" s="42"/>
      <c r="HF70" s="42"/>
      <c r="HG70" s="42"/>
      <c r="HH70" s="42"/>
      <c r="HI70" s="42"/>
      <c r="HJ70" s="42"/>
      <c r="HK70" s="42"/>
      <c r="HL70" s="42"/>
      <c r="HM70" s="42"/>
      <c r="HN70" s="42"/>
      <c r="HO70" s="42"/>
      <c r="HP70" s="42"/>
      <c r="HQ70" s="42"/>
      <c r="HR70" s="42"/>
      <c r="HS70" s="42"/>
      <c r="HT70" s="42"/>
      <c r="HU70" s="42"/>
      <c r="HV70" s="42"/>
    </row>
    <row r="71" spans="2:230" s="12" customFormat="1" ht="15.75" customHeight="1">
      <c r="B71" s="85"/>
      <c r="C71" s="85"/>
      <c r="D71" s="39"/>
      <c r="E71" s="85"/>
      <c r="F71" s="85"/>
      <c r="G71" s="110"/>
      <c r="H71" s="111"/>
      <c r="I71" s="85"/>
      <c r="J71" s="112"/>
      <c r="K71" s="113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  <c r="FT71" s="42"/>
      <c r="FU71" s="42"/>
      <c r="FV71" s="42"/>
      <c r="FW71" s="42"/>
      <c r="FX71" s="42"/>
      <c r="FY71" s="42"/>
      <c r="FZ71" s="42"/>
      <c r="GA71" s="42"/>
      <c r="GB71" s="42"/>
      <c r="GC71" s="42"/>
      <c r="GD71" s="42"/>
      <c r="GE71" s="42"/>
      <c r="GF71" s="42"/>
      <c r="GG71" s="42"/>
      <c r="GH71" s="42"/>
      <c r="GI71" s="42"/>
      <c r="GJ71" s="42"/>
      <c r="GK71" s="42"/>
      <c r="GL71" s="42"/>
      <c r="GM71" s="42"/>
      <c r="GN71" s="42"/>
      <c r="GO71" s="42"/>
      <c r="GP71" s="42"/>
      <c r="GQ71" s="42"/>
      <c r="GR71" s="42"/>
      <c r="GS71" s="42"/>
      <c r="GT71" s="42"/>
      <c r="GU71" s="42"/>
      <c r="GV71" s="42"/>
      <c r="GW71" s="42"/>
      <c r="GX71" s="42"/>
      <c r="GY71" s="42"/>
      <c r="GZ71" s="42"/>
      <c r="HA71" s="42"/>
      <c r="HB71" s="42"/>
      <c r="HC71" s="42"/>
      <c r="HD71" s="42"/>
      <c r="HE71" s="42"/>
      <c r="HF71" s="42"/>
      <c r="HG71" s="42"/>
      <c r="HH71" s="42"/>
      <c r="HI71" s="42"/>
      <c r="HJ71" s="42"/>
      <c r="HK71" s="42"/>
      <c r="HL71" s="42"/>
      <c r="HM71" s="42"/>
      <c r="HN71" s="42"/>
      <c r="HO71" s="42"/>
      <c r="HP71" s="42"/>
      <c r="HQ71" s="42"/>
      <c r="HR71" s="42"/>
      <c r="HS71" s="42"/>
      <c r="HT71" s="42"/>
      <c r="HU71" s="42"/>
      <c r="HV71" s="42"/>
    </row>
    <row r="72" spans="2:230" s="12" customFormat="1" ht="15.75" customHeight="1">
      <c r="B72" s="85"/>
      <c r="C72" s="85"/>
      <c r="D72" s="39"/>
      <c r="E72" s="85"/>
      <c r="F72" s="85"/>
      <c r="G72" s="110"/>
      <c r="H72" s="111"/>
      <c r="I72" s="85"/>
      <c r="J72" s="112"/>
      <c r="K72" s="113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42"/>
      <c r="FT72" s="42"/>
      <c r="FU72" s="42"/>
      <c r="FV72" s="42"/>
      <c r="FW72" s="42"/>
      <c r="FX72" s="42"/>
      <c r="FY72" s="42"/>
      <c r="FZ72" s="42"/>
      <c r="GA72" s="42"/>
      <c r="GB72" s="42"/>
      <c r="GC72" s="42"/>
      <c r="GD72" s="42"/>
      <c r="GE72" s="42"/>
      <c r="GF72" s="42"/>
      <c r="GG72" s="42"/>
      <c r="GH72" s="42"/>
      <c r="GI72" s="42"/>
      <c r="GJ72" s="42"/>
      <c r="GK72" s="42"/>
      <c r="GL72" s="42"/>
      <c r="GM72" s="42"/>
      <c r="GN72" s="42"/>
      <c r="GO72" s="42"/>
      <c r="GP72" s="42"/>
      <c r="GQ72" s="42"/>
      <c r="GR72" s="42"/>
      <c r="GS72" s="42"/>
      <c r="GT72" s="42"/>
      <c r="GU72" s="42"/>
      <c r="GV72" s="42"/>
      <c r="GW72" s="42"/>
      <c r="GX72" s="42"/>
      <c r="GY72" s="42"/>
      <c r="GZ72" s="42"/>
      <c r="HA72" s="42"/>
      <c r="HB72" s="42"/>
      <c r="HC72" s="42"/>
      <c r="HD72" s="42"/>
      <c r="HE72" s="42"/>
      <c r="HF72" s="42"/>
      <c r="HG72" s="42"/>
      <c r="HH72" s="42"/>
      <c r="HI72" s="42"/>
      <c r="HJ72" s="42"/>
      <c r="HK72" s="42"/>
      <c r="HL72" s="42"/>
      <c r="HM72" s="42"/>
      <c r="HN72" s="42"/>
      <c r="HO72" s="42"/>
      <c r="HP72" s="42"/>
      <c r="HQ72" s="42"/>
      <c r="HR72" s="42"/>
      <c r="HS72" s="42"/>
      <c r="HT72" s="42"/>
      <c r="HU72" s="42"/>
      <c r="HV72" s="42"/>
    </row>
    <row r="73" spans="2:230" s="12" customFormat="1" ht="15.75" customHeight="1">
      <c r="B73" s="33"/>
      <c r="C73" s="33"/>
      <c r="D73" s="85"/>
      <c r="E73" s="85"/>
      <c r="F73" s="85"/>
      <c r="G73" s="122"/>
      <c r="H73" s="85"/>
      <c r="I73" s="85"/>
      <c r="J73" s="122"/>
      <c r="K73" s="123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  <c r="EO73" s="42"/>
      <c r="EP73" s="42"/>
      <c r="EQ73" s="42"/>
      <c r="ER73" s="42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42"/>
      <c r="FE73" s="42"/>
      <c r="FF73" s="42"/>
      <c r="FG73" s="42"/>
      <c r="FH73" s="42"/>
      <c r="FI73" s="42"/>
      <c r="FJ73" s="42"/>
      <c r="FK73" s="42"/>
      <c r="FL73" s="42"/>
      <c r="FM73" s="42"/>
      <c r="FN73" s="42"/>
      <c r="FO73" s="42"/>
      <c r="FP73" s="42"/>
      <c r="FQ73" s="42"/>
      <c r="FR73" s="42"/>
      <c r="FS73" s="42"/>
      <c r="FT73" s="42"/>
      <c r="FU73" s="42"/>
      <c r="FV73" s="42"/>
      <c r="FW73" s="42"/>
      <c r="FX73" s="42"/>
      <c r="FY73" s="42"/>
      <c r="FZ73" s="42"/>
      <c r="GA73" s="42"/>
      <c r="GB73" s="42"/>
      <c r="GC73" s="42"/>
      <c r="GD73" s="42"/>
      <c r="GE73" s="42"/>
      <c r="GF73" s="42"/>
      <c r="GG73" s="42"/>
      <c r="GH73" s="42"/>
      <c r="GI73" s="42"/>
      <c r="GJ73" s="42"/>
      <c r="GK73" s="42"/>
      <c r="GL73" s="42"/>
      <c r="GM73" s="42"/>
      <c r="GN73" s="42"/>
      <c r="GO73" s="42"/>
      <c r="GP73" s="42"/>
      <c r="GQ73" s="42"/>
      <c r="GR73" s="42"/>
      <c r="GS73" s="42"/>
      <c r="GT73" s="42"/>
      <c r="GU73" s="42"/>
      <c r="GV73" s="42"/>
      <c r="GW73" s="42"/>
      <c r="GX73" s="42"/>
      <c r="GY73" s="42"/>
      <c r="GZ73" s="42"/>
      <c r="HA73" s="42"/>
      <c r="HB73" s="42"/>
      <c r="HC73" s="42"/>
      <c r="HD73" s="42"/>
      <c r="HE73" s="42"/>
      <c r="HF73" s="42"/>
      <c r="HG73" s="42"/>
      <c r="HH73" s="42"/>
      <c r="HI73" s="42"/>
      <c r="HJ73" s="42"/>
      <c r="HK73" s="42"/>
      <c r="HL73" s="42"/>
      <c r="HM73" s="42"/>
      <c r="HN73" s="42"/>
      <c r="HO73" s="42"/>
      <c r="HP73" s="42"/>
      <c r="HQ73" s="42"/>
      <c r="HR73" s="42"/>
      <c r="HS73" s="42"/>
      <c r="HT73" s="42"/>
      <c r="HU73" s="42"/>
      <c r="HV73" s="42"/>
    </row>
    <row r="74" spans="2:230" s="12" customFormat="1" ht="15.75" customHeight="1">
      <c r="B74" s="85" t="s">
        <v>94</v>
      </c>
      <c r="C74" s="85"/>
      <c r="D74" s="85"/>
      <c r="E74" s="85"/>
      <c r="F74" s="85"/>
      <c r="G74" s="122"/>
      <c r="H74" s="85"/>
      <c r="I74" s="85"/>
      <c r="J74" s="122"/>
      <c r="K74" s="12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2"/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42"/>
      <c r="FT74" s="42"/>
      <c r="FU74" s="42"/>
      <c r="FV74" s="42"/>
      <c r="FW74" s="42"/>
      <c r="FX74" s="42"/>
      <c r="FY74" s="42"/>
      <c r="FZ74" s="42"/>
      <c r="GA74" s="42"/>
      <c r="GB74" s="42"/>
      <c r="GC74" s="42"/>
      <c r="GD74" s="42"/>
      <c r="GE74" s="42"/>
      <c r="GF74" s="42"/>
      <c r="GG74" s="42"/>
      <c r="GH74" s="42"/>
      <c r="GI74" s="42"/>
      <c r="GJ74" s="42"/>
      <c r="GK74" s="42"/>
      <c r="GL74" s="42"/>
      <c r="GM74" s="42"/>
      <c r="GN74" s="42"/>
      <c r="GO74" s="42"/>
      <c r="GP74" s="42"/>
      <c r="GQ74" s="42"/>
      <c r="GR74" s="42"/>
      <c r="GS74" s="42"/>
      <c r="GT74" s="42"/>
      <c r="GU74" s="42"/>
      <c r="GV74" s="42"/>
      <c r="GW74" s="42"/>
      <c r="GX74" s="42"/>
      <c r="GY74" s="42"/>
      <c r="GZ74" s="42"/>
      <c r="HA74" s="42"/>
      <c r="HB74" s="42"/>
      <c r="HC74" s="42"/>
      <c r="HD74" s="42"/>
      <c r="HE74" s="42"/>
      <c r="HF74" s="42"/>
      <c r="HG74" s="42"/>
      <c r="HH74" s="42"/>
      <c r="HI74" s="42"/>
      <c r="HJ74" s="42"/>
      <c r="HK74" s="42"/>
      <c r="HL74" s="42"/>
      <c r="HM74" s="42"/>
      <c r="HN74" s="42"/>
      <c r="HO74" s="42"/>
      <c r="HP74" s="42"/>
      <c r="HQ74" s="42"/>
      <c r="HR74" s="42"/>
      <c r="HS74" s="42"/>
      <c r="HT74" s="42"/>
      <c r="HU74" s="42"/>
      <c r="HV74" s="42"/>
    </row>
    <row r="75" spans="2:230" s="12" customFormat="1" ht="15.75" customHeight="1">
      <c r="B75" s="85" t="s">
        <v>95</v>
      </c>
      <c r="C75" s="33"/>
      <c r="D75" s="85"/>
      <c r="E75" s="85"/>
      <c r="F75" s="85"/>
      <c r="G75" s="122"/>
      <c r="H75" s="85"/>
      <c r="I75" s="85"/>
      <c r="J75" s="122"/>
      <c r="K75" s="12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  <c r="FT75" s="42"/>
      <c r="FU75" s="42"/>
      <c r="FV75" s="42"/>
      <c r="FW75" s="42"/>
      <c r="FX75" s="42"/>
      <c r="FY75" s="42"/>
      <c r="FZ75" s="42"/>
      <c r="GA75" s="42"/>
      <c r="GB75" s="42"/>
      <c r="GC75" s="42"/>
      <c r="GD75" s="42"/>
      <c r="GE75" s="42"/>
      <c r="GF75" s="42"/>
      <c r="GG75" s="42"/>
      <c r="GH75" s="42"/>
      <c r="GI75" s="42"/>
      <c r="GJ75" s="42"/>
      <c r="GK75" s="42"/>
      <c r="GL75" s="42"/>
      <c r="GM75" s="42"/>
      <c r="GN75" s="42"/>
      <c r="GO75" s="42"/>
      <c r="GP75" s="42"/>
      <c r="GQ75" s="42"/>
      <c r="GR75" s="42"/>
      <c r="GS75" s="42"/>
      <c r="GT75" s="42"/>
      <c r="GU75" s="42"/>
      <c r="GV75" s="42"/>
      <c r="GW75" s="42"/>
      <c r="GX75" s="42"/>
      <c r="GY75" s="42"/>
      <c r="GZ75" s="42"/>
      <c r="HA75" s="42"/>
      <c r="HB75" s="42"/>
      <c r="HC75" s="42"/>
      <c r="HD75" s="42"/>
      <c r="HE75" s="42"/>
      <c r="HF75" s="42"/>
      <c r="HG75" s="42"/>
      <c r="HH75" s="42"/>
      <c r="HI75" s="42"/>
      <c r="HJ75" s="42"/>
      <c r="HK75" s="42"/>
      <c r="HL75" s="42"/>
      <c r="HM75" s="42"/>
      <c r="HN75" s="42"/>
      <c r="HO75" s="42"/>
      <c r="HP75" s="42"/>
      <c r="HQ75" s="42"/>
      <c r="HR75" s="42"/>
      <c r="HS75" s="42"/>
      <c r="HT75" s="42"/>
      <c r="HU75" s="42"/>
      <c r="HV75" s="42"/>
    </row>
    <row r="76" spans="2:230" ht="15.75" customHeight="1">
      <c r="B76" s="33"/>
      <c r="C76" s="33"/>
      <c r="D76" s="124"/>
      <c r="E76" s="125"/>
      <c r="F76" s="125"/>
      <c r="G76" s="126"/>
      <c r="H76" s="125"/>
      <c r="I76" s="125"/>
      <c r="J76" s="126"/>
      <c r="K76" s="126"/>
    </row>
    <row r="77" spans="2:230" ht="15.75" customHeight="1">
      <c r="B77" s="33"/>
      <c r="C77" s="33"/>
      <c r="D77" s="124"/>
      <c r="E77" s="125"/>
      <c r="F77" s="125"/>
      <c r="G77" s="126"/>
      <c r="H77" s="125"/>
      <c r="I77" s="125"/>
      <c r="J77" s="126"/>
      <c r="K77" s="126"/>
    </row>
    <row r="78" spans="2:230" ht="15.75" customHeight="1">
      <c r="B78" s="2"/>
      <c r="C78" s="2"/>
      <c r="D78" s="2"/>
      <c r="E78" s="2"/>
      <c r="F78" s="2"/>
      <c r="G78" s="126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126"/>
      <c r="H79" s="2"/>
      <c r="I79" s="2"/>
      <c r="J79" s="2"/>
      <c r="K79" s="2"/>
    </row>
    <row r="80" spans="2:230" ht="15.75" customHeight="1">
      <c r="B80" s="2"/>
      <c r="C80" s="2"/>
      <c r="D80" s="2"/>
      <c r="E80" s="2"/>
      <c r="F80" s="2"/>
      <c r="G80" s="126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</sheetData>
  <mergeCells count="2">
    <mergeCell ref="A4:K4"/>
    <mergeCell ref="A5:K5"/>
  </mergeCells>
  <phoneticPr fontId="3"/>
  <hyperlinks>
    <hyperlink ref="J15" r:id="rId1"/>
    <hyperlink ref="J16" r:id="rId2"/>
    <hyperlink ref="D9" r:id="rId3" display="tel:%2B370 610 45388"/>
    <hyperlink ref="D10" r:id="rId4" display="tel:%2B370 5 2711721"/>
  </hyperlinks>
  <pageMargins left="0.78740157499999996" right="0.78740157499999996" top="0.984251969" bottom="0.984251969" header="0.51200000000000001" footer="0.51200000000000001"/>
  <pageSetup paperSize="9" scale="66" orientation="portrait" horizontalDpi="300" verticalDpi="300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/>
  <cols>
    <col min="1" max="256" width="9" customWidth="1"/>
  </cols>
  <sheetData/>
  <phoneticPr fontId="3"/>
  <pageMargins left="0.78740157499999996" right="0.78740157499999996" top="0.984251969" bottom="0.98425196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5"/>
  <cols>
    <col min="1" max="256" width="9" customWidth="1"/>
  </cols>
  <sheetData/>
  <phoneticPr fontId="3"/>
  <pageMargins left="0.78740157499999996" right="0.78740157499999996" top="0.984251969" bottom="0.98425196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Regis</cp:lastModifiedBy>
  <cp:lastPrinted>2013-02-04T08:14:09Z</cp:lastPrinted>
  <dcterms:created xsi:type="dcterms:W3CDTF">2013-01-31T02:44:54Z</dcterms:created>
  <dcterms:modified xsi:type="dcterms:W3CDTF">2013-02-04T08:14:44Z</dcterms:modified>
</cp:coreProperties>
</file>