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H26" i="1" l="1"/>
  <c r="J26" i="1" s="1"/>
  <c r="H24" i="1"/>
  <c r="J24" i="1" s="1"/>
  <c r="N28" i="1"/>
  <c r="P28" i="1" s="1"/>
  <c r="H28" i="1" s="1"/>
  <c r="J28" i="1" s="1"/>
  <c r="N26" i="1"/>
  <c r="P26" i="1" s="1"/>
  <c r="N24" i="1"/>
  <c r="P24" i="1" s="1"/>
  <c r="N21" i="1"/>
  <c r="L21" i="1" l="1"/>
  <c r="P21" i="1" s="1"/>
  <c r="H21" i="1" s="1"/>
  <c r="J21" i="1" s="1"/>
  <c r="J30" i="1" l="1"/>
  <c r="J34" i="1" s="1"/>
  <c r="J36" i="1" s="1"/>
</calcChain>
</file>

<file path=xl/sharedStrings.xml><?xml version="1.0" encoding="utf-8"?>
<sst xmlns="http://schemas.openxmlformats.org/spreadsheetml/2006/main" count="110" uniqueCount="94">
  <si>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</si>
  <si>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</si>
  <si>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</si>
  <si>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</si>
  <si>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</si>
  <si>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</si>
  <si>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</si>
  <si>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</si>
  <si>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</si>
  <si>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</si>
  <si>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</si>
  <si>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</si>
  <si>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</si>
  <si>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</si>
  <si>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</si>
  <si>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</si>
  <si>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</si>
  <si>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</si>
  <si>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</si>
  <si>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</si>
  <si>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</si>
  <si>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</si>
  <si>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</si>
  <si>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</si>
  <si>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</si>
  <si>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</si>
  <si>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</si>
  <si>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</si>
  <si>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</si>
  <si>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</si>
  <si>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</si>
  <si>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</si>
  <si>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</si>
  <si>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</si>
  <si>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</si>
  <si>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</si>
  <si>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</si>
  <si>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</si>
  <si>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</si>
  <si>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</si>
  <si>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</si>
  <si>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</si>
  <si>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</si>
  <si>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</si>
  <si>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</si>
  <si>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</si>
  <si>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</si>
  <si>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</si>
  <si>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</si>
  <si>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</si>
  <si>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</si>
  <si>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</si>
  <si>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</si>
  <si>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</si>
  <si>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</si>
  <si>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</si>
  <si>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</si>
  <si>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</si>
  <si>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</si>
  <si>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</si>
  <si>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</si>
  <si>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Quo No : AEU-11-116</t>
  </si>
  <si>
    <t>AVP301-VBD4D-XXXX-W</t>
  </si>
  <si>
    <t>Tokumi No : V93-6588-00</t>
  </si>
  <si>
    <t>L/P JPY249,000-</t>
  </si>
  <si>
    <t>Delivery : 6weeks production + shipping</t>
  </si>
  <si>
    <t>regards</t>
  </si>
  <si>
    <t>sugimoto</t>
  </si>
  <si>
    <t>On Thu, 31 Mar 2011 11:02:56 +0900</t>
  </si>
  <si>
    <t>k.sugimoto.4f &lt;k.sugimoto.4f@azbil.com&gt; wrote:</t>
  </si>
  <si>
    <t>&gt;Dear Regis-san</t>
  </si>
  <si>
    <t>&gt;Tokumi issued. wait for the answer.</t>
  </si>
  <si>
    <t>&gt;AVP301-V</t>
  </si>
  <si>
    <t>&gt;ATEX Intrinsically Safe + G1/2 connection</t>
  </si>
  <si>
    <t>Purchase Dept.</t>
  </si>
  <si>
    <t>EXMAR SHIPMANAGEMENT NV</t>
  </si>
  <si>
    <t>Tel office: 32 3 247 50 11</t>
  </si>
  <si>
    <t xml:space="preserve">    direct: 32 3 247 50 73</t>
  </si>
  <si>
    <t>Fax +32 3 247 61 48</t>
  </si>
  <si>
    <r>
      <t>AVP301-VBD4D-XXXX-</t>
    </r>
    <r>
      <rPr>
        <b/>
        <sz val="10"/>
        <color indexed="10"/>
        <rFont val="Arial"/>
        <family val="2"/>
      </rPr>
      <t>W</t>
    </r>
    <r>
      <rPr>
        <b/>
        <sz val="10"/>
        <rFont val="Arial"/>
        <family val="2"/>
      </rPr>
      <t>.</t>
    </r>
  </si>
  <si>
    <t>Smart positioner</t>
  </si>
  <si>
    <t>6</t>
  </si>
  <si>
    <t>Reversing Relay for Double acting actuator</t>
  </si>
  <si>
    <t>30 days from invoice date</t>
  </si>
  <si>
    <t>Q2012RH407</t>
  </si>
  <si>
    <t>+33 9 70 61 16 19</t>
  </si>
  <si>
    <t>Dave Ariën</t>
  </si>
  <si>
    <t>Dave Ariën &lt;Dave.Arien@exmar.be&gt;</t>
  </si>
  <si>
    <t>Pilot Relay assy</t>
  </si>
  <si>
    <t>80377050-0010H</t>
  </si>
  <si>
    <t>EPM</t>
  </si>
  <si>
    <t>80377010-00100</t>
  </si>
  <si>
    <t>Gauge 0-6 bars 40mm</t>
  </si>
  <si>
    <t>82735282-02700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</si>
</sst>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L21" sqref="L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2.62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4" t="s">
        <v>61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9" t="s">
        <v>25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4" t="s">
        <v>62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84" t="s">
        <v>63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86</v>
      </c>
      <c r="E7" s="17"/>
      <c r="F7" s="85"/>
      <c r="G7" s="21"/>
      <c r="H7" s="33" t="s">
        <v>1</v>
      </c>
      <c r="I7" s="17"/>
      <c r="J7" s="77">
        <v>41233</v>
      </c>
      <c r="K7" s="21"/>
      <c r="L7" s="84" t="s">
        <v>64</v>
      </c>
    </row>
    <row r="8" spans="1:230" ht="15.75" customHeight="1">
      <c r="A8" s="17"/>
      <c r="B8" s="21"/>
      <c r="C8" s="21"/>
      <c r="D8" s="96" t="s">
        <v>74</v>
      </c>
      <c r="E8" s="17"/>
      <c r="F8" s="84"/>
      <c r="G8" s="33"/>
      <c r="H8" s="17"/>
      <c r="I8" s="17"/>
      <c r="J8" s="17"/>
      <c r="K8" s="21"/>
      <c r="L8" s="84" t="s">
        <v>65</v>
      </c>
    </row>
    <row r="9" spans="1:230" ht="15.75" customHeight="1">
      <c r="A9" s="17"/>
      <c r="B9" s="21"/>
      <c r="C9" s="21"/>
      <c r="D9" s="17" t="s">
        <v>75</v>
      </c>
      <c r="E9" s="17"/>
      <c r="F9" s="84"/>
      <c r="G9" s="33"/>
      <c r="H9" s="17"/>
      <c r="J9" s="17"/>
      <c r="K9" s="21"/>
      <c r="L9" s="84" t="s">
        <v>66</v>
      </c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/>
      <c r="K10" s="35"/>
      <c r="L10" s="84" t="s">
        <v>67</v>
      </c>
    </row>
    <row r="11" spans="1:230" ht="15.75" customHeight="1">
      <c r="A11" s="17"/>
      <c r="B11" s="81" t="s">
        <v>27</v>
      </c>
      <c r="C11" s="21"/>
      <c r="D11" s="87" t="s">
        <v>76</v>
      </c>
      <c r="E11" s="17"/>
      <c r="F11" s="84"/>
      <c r="G11" s="17"/>
      <c r="H11" s="20" t="s">
        <v>17</v>
      </c>
      <c r="I11" s="20"/>
      <c r="J11" s="34" t="s">
        <v>84</v>
      </c>
      <c r="K11" s="21"/>
      <c r="L11" s="84" t="s">
        <v>68</v>
      </c>
    </row>
    <row r="12" spans="1:230" ht="15.75" customHeight="1">
      <c r="A12" s="17"/>
      <c r="B12" s="81" t="s">
        <v>30</v>
      </c>
      <c r="C12" s="21"/>
      <c r="D12" s="87" t="s">
        <v>77</v>
      </c>
      <c r="E12" s="17"/>
      <c r="F12" s="84"/>
      <c r="G12" s="17"/>
      <c r="H12" s="20" t="s">
        <v>6</v>
      </c>
      <c r="I12" s="21"/>
      <c r="J12" s="21" t="s">
        <v>53</v>
      </c>
      <c r="K12" s="21"/>
      <c r="L12" s="84" t="s">
        <v>69</v>
      </c>
    </row>
    <row r="13" spans="1:230" ht="15.75" customHeight="1">
      <c r="A13" s="17"/>
      <c r="B13" s="81" t="s">
        <v>29</v>
      </c>
      <c r="C13" s="21"/>
      <c r="D13" s="87" t="s">
        <v>78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84" t="s">
        <v>70</v>
      </c>
    </row>
    <row r="14" spans="1:230" ht="15.75" customHeight="1">
      <c r="A14" s="17"/>
      <c r="B14" s="81" t="s">
        <v>47</v>
      </c>
      <c r="C14" s="17"/>
      <c r="D14" s="87" t="s">
        <v>87</v>
      </c>
      <c r="E14" s="17"/>
      <c r="F14" s="84"/>
      <c r="G14" s="17"/>
      <c r="H14" s="20" t="s">
        <v>29</v>
      </c>
      <c r="J14" s="86" t="s">
        <v>85</v>
      </c>
      <c r="K14" s="21"/>
      <c r="L14" s="84" t="s">
        <v>71</v>
      </c>
    </row>
    <row r="15" spans="1:230" ht="15.75" customHeight="1">
      <c r="A15" s="17"/>
      <c r="B15" s="83" t="s">
        <v>49</v>
      </c>
      <c r="C15" s="17"/>
      <c r="D15" s="87"/>
      <c r="E15" s="17"/>
      <c r="F15" s="84"/>
      <c r="G15" s="17"/>
      <c r="H15" s="20" t="s">
        <v>47</v>
      </c>
      <c r="J15" s="89" t="s">
        <v>60</v>
      </c>
      <c r="K15" s="21"/>
      <c r="L15" s="40" t="s">
        <v>72</v>
      </c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57</v>
      </c>
      <c r="K16" s="21"/>
      <c r="L16" s="40" t="s">
        <v>73</v>
      </c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79</v>
      </c>
      <c r="E21" s="17" t="s">
        <v>80</v>
      </c>
      <c r="G21" s="97">
        <v>2</v>
      </c>
      <c r="H21" s="51">
        <f t="shared" ref="H21:H28" si="0">ROUND(P21,0)</f>
        <v>1245</v>
      </c>
      <c r="I21" s="50"/>
      <c r="J21" s="50">
        <f t="shared" ref="J21:J28" si="1">G21*H21</f>
        <v>2490</v>
      </c>
      <c r="K21" s="79" t="s">
        <v>81</v>
      </c>
      <c r="L21" s="40">
        <f>165+15+15+5+49</f>
        <v>249</v>
      </c>
      <c r="M21" s="40">
        <v>0.25</v>
      </c>
      <c r="N21" s="93">
        <f>L21*1000*M21/100</f>
        <v>622.5</v>
      </c>
      <c r="O21" s="88">
        <v>0.5</v>
      </c>
      <c r="P21" s="40">
        <f t="shared" ref="P21:P28" si="2">N21/(1-O21)</f>
        <v>1245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82</v>
      </c>
      <c r="G22" s="97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G23" s="97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>
        <v>2</v>
      </c>
      <c r="C24" s="11"/>
      <c r="D24" s="87" t="s">
        <v>89</v>
      </c>
      <c r="E24" s="17" t="s">
        <v>88</v>
      </c>
      <c r="G24" s="97">
        <v>2</v>
      </c>
      <c r="H24" s="51">
        <f t="shared" ref="H24" si="3">ROUND(P24,0)</f>
        <v>162</v>
      </c>
      <c r="I24" s="50"/>
      <c r="J24" s="50">
        <f t="shared" ref="J24" si="4">G24*H24</f>
        <v>324</v>
      </c>
      <c r="K24" s="79" t="s">
        <v>81</v>
      </c>
      <c r="L24" s="40">
        <v>18</v>
      </c>
      <c r="M24" s="40">
        <v>0.45</v>
      </c>
      <c r="N24" s="93">
        <f>L24*1000*M24/100</f>
        <v>81</v>
      </c>
      <c r="O24" s="88">
        <v>0.5</v>
      </c>
      <c r="P24" s="40">
        <f t="shared" ref="P24" si="5">N24/(1-O24)</f>
        <v>162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G25" s="97"/>
      <c r="H25" s="51"/>
      <c r="I25" s="50"/>
      <c r="J25" s="50"/>
      <c r="K25" s="79"/>
      <c r="L25" s="40"/>
      <c r="M25" s="40"/>
      <c r="N25" s="93"/>
      <c r="O25" s="8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>
        <v>3</v>
      </c>
      <c r="C26" s="11"/>
      <c r="D26" s="17" t="s">
        <v>91</v>
      </c>
      <c r="E26" s="17" t="s">
        <v>90</v>
      </c>
      <c r="G26" s="97">
        <v>1</v>
      </c>
      <c r="H26" s="51">
        <f t="shared" ref="H26" si="6">ROUND(P26,0)</f>
        <v>180</v>
      </c>
      <c r="I26" s="50"/>
      <c r="J26" s="50">
        <f t="shared" ref="J26" si="7">G26*H26</f>
        <v>180</v>
      </c>
      <c r="K26" s="79" t="s">
        <v>81</v>
      </c>
      <c r="L26" s="40">
        <v>20</v>
      </c>
      <c r="M26" s="40">
        <v>0.45</v>
      </c>
      <c r="N26" s="93">
        <f>L26*1000*M26/100</f>
        <v>90</v>
      </c>
      <c r="O26" s="88">
        <v>0.5</v>
      </c>
      <c r="P26" s="40">
        <f t="shared" ref="P26" si="8">N26/(1-O26)</f>
        <v>180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G27" s="97"/>
      <c r="H27" s="51"/>
      <c r="I27" s="50"/>
      <c r="J27" s="50"/>
      <c r="K27" s="79"/>
      <c r="L27" s="40"/>
      <c r="M27" s="40"/>
      <c r="N27" s="93"/>
      <c r="O27" s="88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>
        <v>4</v>
      </c>
      <c r="C28" s="11"/>
      <c r="D28" s="17" t="s">
        <v>93</v>
      </c>
      <c r="E28" s="17" t="s">
        <v>92</v>
      </c>
      <c r="G28" s="97">
        <v>5</v>
      </c>
      <c r="H28" s="51">
        <f t="shared" ref="H28" si="9">ROUND(P28,0)</f>
        <v>82</v>
      </c>
      <c r="I28" s="50"/>
      <c r="J28" s="50">
        <f t="shared" ref="J28" si="10">G28*H28</f>
        <v>410</v>
      </c>
      <c r="K28" s="79" t="s">
        <v>81</v>
      </c>
      <c r="L28" s="40">
        <v>9.1</v>
      </c>
      <c r="M28" s="40">
        <v>0.45</v>
      </c>
      <c r="N28" s="93">
        <f>L28*1000*M28/100</f>
        <v>40.950000000000003</v>
      </c>
      <c r="O28" s="88">
        <v>0.5</v>
      </c>
      <c r="P28" s="40">
        <f t="shared" ref="P28" si="11">N28/(1-O28)</f>
        <v>81.900000000000006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1"/>
      <c r="C29" s="62"/>
      <c r="D29" s="63"/>
      <c r="E29" s="64"/>
      <c r="F29" s="65"/>
      <c r="G29" s="95"/>
      <c r="H29" s="66"/>
      <c r="I29" s="67"/>
      <c r="J29" s="67"/>
      <c r="K29" s="80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3404</v>
      </c>
      <c r="K30" s="60"/>
    </row>
    <row r="31" spans="1:230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230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3404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34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3404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36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91" t="s">
        <v>83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2012-11-20T10:15:21Z</cp:lastPrinted>
  <dcterms:created xsi:type="dcterms:W3CDTF">2000-06-29T05:08:18Z</dcterms:created>
  <dcterms:modified xsi:type="dcterms:W3CDTF">2012-11-20T10:26:05Z</dcterms:modified>
</cp:coreProperties>
</file>