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45" i="1" l="1"/>
  <c r="H42" i="1"/>
  <c r="J42" i="1" s="1"/>
  <c r="H41" i="1"/>
  <c r="J41" i="1" s="1"/>
  <c r="J39" i="1"/>
  <c r="H39" i="1"/>
  <c r="J37" i="1"/>
  <c r="H37" i="1"/>
  <c r="H36" i="1"/>
  <c r="J36" i="1" s="1"/>
  <c r="H34" i="1"/>
  <c r="J34" i="1" s="1"/>
  <c r="H33" i="1"/>
  <c r="J33" i="1" s="1"/>
  <c r="H31" i="1"/>
  <c r="J31" i="1" s="1"/>
  <c r="H30" i="1"/>
  <c r="J30" i="1" s="1"/>
  <c r="J28" i="1"/>
  <c r="H28" i="1"/>
  <c r="H27" i="1"/>
  <c r="J27" i="1" s="1"/>
  <c r="H25" i="1"/>
  <c r="J25" i="1" s="1"/>
  <c r="H24" i="1"/>
  <c r="J24" i="1" s="1"/>
  <c r="H22" i="1"/>
  <c r="J22" i="1" s="1"/>
  <c r="J20" i="1"/>
  <c r="H20" i="1"/>
  <c r="N42" i="1"/>
  <c r="P42" i="1" s="1"/>
  <c r="P41" i="1"/>
  <c r="N41" i="1"/>
  <c r="N39" i="1"/>
  <c r="P39" i="1" s="1"/>
  <c r="N37" i="1"/>
  <c r="P37" i="1" s="1"/>
  <c r="N36" i="1"/>
  <c r="P36" i="1" s="1"/>
  <c r="N34" i="1"/>
  <c r="P34" i="1" s="1"/>
  <c r="N33" i="1"/>
  <c r="P33" i="1" s="1"/>
  <c r="P31" i="1"/>
  <c r="N31" i="1"/>
  <c r="N30" i="1"/>
  <c r="P30" i="1" s="1"/>
  <c r="N28" i="1"/>
  <c r="P28" i="1" s="1"/>
  <c r="N27" i="1"/>
  <c r="P27" i="1" s="1"/>
  <c r="N25" i="1"/>
  <c r="P25" i="1" s="1"/>
  <c r="N24" i="1"/>
  <c r="P24" i="1" s="1"/>
  <c r="P22" i="1"/>
  <c r="N22" i="1"/>
  <c r="P20" i="1"/>
  <c r="N20" i="1"/>
  <c r="Z46" i="1"/>
  <c r="Z45" i="1"/>
  <c r="Z43" i="1"/>
  <c r="Z41" i="1"/>
  <c r="Z40" i="1"/>
  <c r="Z38" i="1"/>
  <c r="Z37" i="1"/>
  <c r="Z35" i="1"/>
  <c r="Z34" i="1"/>
  <c r="Z32" i="1"/>
  <c r="Z31" i="1"/>
  <c r="Z29" i="1"/>
  <c r="Z28" i="1"/>
  <c r="Z26" i="1"/>
  <c r="Z24" i="1"/>
  <c r="J49" i="1" l="1"/>
  <c r="J51" i="1" s="1"/>
</calcChain>
</file>

<file path=xl/sharedStrings.xml><?xml version="1.0" encoding="utf-8"?>
<sst xmlns="http://schemas.openxmlformats.org/spreadsheetml/2006/main" count="190" uniqueCount="134">
  <si>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</si>
  <si>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</si>
  <si>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</si>
  <si>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</si>
  <si>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</si>
  <si>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</si>
  <si>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</si>
  <si>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</si>
  <si>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</si>
  <si>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</si>
  <si>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</si>
  <si>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</si>
  <si>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</si>
  <si>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</si>
  <si>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</si>
  <si>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</si>
  <si>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</si>
  <si>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</si>
  <si>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</si>
  <si>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</si>
  <si>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</si>
  <si>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</si>
  <si>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</si>
  <si>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</si>
  <si>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</si>
  <si>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</si>
  <si>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</si>
  <si>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</si>
  <si>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</si>
  <si>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</si>
  <si>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</si>
  <si>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</si>
  <si>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</si>
  <si>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</si>
  <si>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</si>
  <si>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</si>
  <si>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</si>
  <si>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</si>
  <si>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</si>
  <si>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</si>
  <si>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</si>
  <si>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</si>
  <si>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</si>
  <si>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</si>
  <si>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</si>
  <si>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</si>
  <si>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</si>
  <si>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</si>
  <si>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</si>
  <si>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</si>
  <si>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</si>
  <si>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</si>
  <si>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</si>
  <si>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</si>
  <si>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</si>
  <si>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</si>
  <si>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</si>
  <si>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</si>
  <si>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</si>
  <si>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</si>
  <si>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</si>
  <si>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</si>
  <si>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</si>
  <si>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</si>
  <si>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</si>
  <si>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</si>
  <si>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</si>
  <si>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</si>
  <si>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</si>
  <si>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</si>
  <si>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fax: +7(342) 2337774</t>
  </si>
  <si>
    <t>Mrs. Nataliya Isupova (Malyshevskaya),</t>
  </si>
  <si>
    <t>Head of International Trade Department,</t>
  </si>
  <si>
    <t>JSCo "Minudobreniya", Perm, Russia</t>
  </si>
  <si>
    <t>tel: +7(342) 2207367; +7(342) 220-73-98 (515)</t>
  </si>
  <si>
    <t>e-mail: malyshevskaja@zmuperm.ru</t>
  </si>
  <si>
    <t>&gt; </t>
  </si>
  <si>
    <t>Q2012RH388</t>
  </si>
  <si>
    <t>Tag name</t>
  </si>
  <si>
    <t>Prod. Number</t>
  </si>
  <si>
    <t>Model</t>
    <phoneticPr fontId="2" type="noConversion"/>
  </si>
  <si>
    <t>Description</t>
    <phoneticPr fontId="2" type="noConversion"/>
  </si>
  <si>
    <t xml:space="preserve">Part number </t>
  </si>
  <si>
    <t>Marerial</t>
  </si>
  <si>
    <t>Qty</t>
  </si>
  <si>
    <t>unit</t>
    <phoneticPr fontId="2" type="noConversion"/>
  </si>
  <si>
    <t>unit JLP Yen</t>
    <phoneticPr fontId="2" type="noConversion"/>
  </si>
  <si>
    <t>Total JLP Yen</t>
    <phoneticPr fontId="2" type="noConversion"/>
  </si>
  <si>
    <t>Reference</t>
    <phoneticPr fontId="2" type="noConversion"/>
  </si>
  <si>
    <t>FICA-11</t>
    <phoneticPr fontId="2" type="noConversion"/>
  </si>
  <si>
    <r>
      <t>4</t>
    </r>
    <r>
      <rPr>
        <sz val="11"/>
        <rFont val="明朝"/>
        <family val="1"/>
        <charset val="128"/>
      </rPr>
      <t>15-8074-0900</t>
    </r>
  </si>
  <si>
    <r>
      <t>VDC</t>
    </r>
    <r>
      <rPr>
        <sz val="11"/>
        <rFont val="明朝"/>
        <family val="1"/>
        <charset val="128"/>
      </rPr>
      <t>6</t>
    </r>
    <r>
      <rPr>
        <sz val="10"/>
        <rFont val="Arial"/>
        <family val="2"/>
      </rPr>
      <t>Bx</t>
    </r>
    <r>
      <rPr>
        <sz val="11"/>
        <rFont val="明朝"/>
        <family val="1"/>
        <charset val="128"/>
      </rPr>
      <t>6</t>
    </r>
    <r>
      <rPr>
        <sz val="10"/>
        <rFont val="Arial"/>
        <family val="2"/>
      </rPr>
      <t>B VA</t>
    </r>
    <r>
      <rPr>
        <sz val="11"/>
        <rFont val="明朝"/>
        <family val="1"/>
        <charset val="128"/>
      </rPr>
      <t>3D</t>
    </r>
  </si>
  <si>
    <t>Gland Packing</t>
  </si>
  <si>
    <t>82509583-19200</t>
    <phoneticPr fontId="2" type="noConversion"/>
  </si>
  <si>
    <t>V-Teflon</t>
    <phoneticPr fontId="2" type="noConversion"/>
  </si>
  <si>
    <t>pcs</t>
    <phoneticPr fontId="2" type="noConversion"/>
  </si>
  <si>
    <t>FICA-12</t>
    <phoneticPr fontId="2" type="noConversion"/>
  </si>
  <si>
    <t>415-8074-1000</t>
    <phoneticPr fontId="2" type="noConversion"/>
  </si>
  <si>
    <t>VST4Bx4B SLOP1000</t>
    <phoneticPr fontId="2" type="noConversion"/>
  </si>
  <si>
    <t>82509697-19200</t>
    <phoneticPr fontId="2" type="noConversion"/>
  </si>
  <si>
    <t>FrRC-105</t>
    <phoneticPr fontId="2" type="noConversion"/>
  </si>
  <si>
    <t>415-8076-0200</t>
    <phoneticPr fontId="2" type="noConversion"/>
  </si>
  <si>
    <t>VAH2BxCV=7 VA4D</t>
    <phoneticPr fontId="2" type="noConversion"/>
  </si>
  <si>
    <t>82509584-19200</t>
    <phoneticPr fontId="2" type="noConversion"/>
  </si>
  <si>
    <t>Gland Packing</t>
    <phoneticPr fontId="2" type="noConversion"/>
  </si>
  <si>
    <t>80255387-10700</t>
    <phoneticPr fontId="2" type="noConversion"/>
  </si>
  <si>
    <t>TK2006</t>
    <phoneticPr fontId="2" type="noConversion"/>
  </si>
  <si>
    <t>LIC-34A</t>
    <phoneticPr fontId="2" type="noConversion"/>
  </si>
  <si>
    <t>415-8074-4000</t>
    <phoneticPr fontId="2" type="noConversion"/>
  </si>
  <si>
    <t>VAH1BxCV=2.3 VA3R</t>
    <phoneticPr fontId="2" type="noConversion"/>
  </si>
  <si>
    <t>82509582-19200</t>
    <phoneticPr fontId="2" type="noConversion"/>
  </si>
  <si>
    <t>80255385-10700</t>
    <phoneticPr fontId="2" type="noConversion"/>
  </si>
  <si>
    <t>LIC-34B</t>
    <phoneticPr fontId="2" type="noConversion"/>
  </si>
  <si>
    <t>415-8074-4100</t>
    <phoneticPr fontId="2" type="noConversion"/>
  </si>
  <si>
    <t>LIC-36A</t>
  </si>
  <si>
    <t>415-8074-4200</t>
  </si>
  <si>
    <t>VAH1.5BxCV=9.0 VA4R</t>
    <phoneticPr fontId="2" type="noConversion"/>
  </si>
  <si>
    <t>LIC-36B</t>
  </si>
  <si>
    <t>415-8074-4300</t>
  </si>
  <si>
    <t>LRCA-201</t>
    <phoneticPr fontId="2" type="noConversion"/>
  </si>
  <si>
    <r>
      <t>4</t>
    </r>
    <r>
      <rPr>
        <sz val="11"/>
        <rFont val="明朝"/>
        <family val="1"/>
        <charset val="128"/>
      </rPr>
      <t>15-8076-2400</t>
    </r>
  </si>
  <si>
    <r>
      <t>V</t>
    </r>
    <r>
      <rPr>
        <sz val="11"/>
        <rFont val="明朝"/>
        <family val="1"/>
        <charset val="128"/>
      </rPr>
      <t>AV4Bx2-1/2B VA5R</t>
    </r>
  </si>
  <si>
    <t>82559332-55000</t>
    <phoneticPr fontId="2" type="noConversion"/>
  </si>
  <si>
    <t>P4519 kit (w/ grease)</t>
  </si>
  <si>
    <t>set</t>
    <phoneticPr fontId="2" type="noConversion"/>
  </si>
  <si>
    <t>LRCA-401</t>
    <phoneticPr fontId="2" type="noConversion"/>
  </si>
  <si>
    <r>
      <t>4</t>
    </r>
    <r>
      <rPr>
        <sz val="11"/>
        <rFont val="明朝"/>
        <family val="1"/>
        <charset val="128"/>
      </rPr>
      <t>15-8076-3400</t>
    </r>
  </si>
  <si>
    <r>
      <t>V</t>
    </r>
    <r>
      <rPr>
        <sz val="11"/>
        <rFont val="明朝"/>
        <family val="1"/>
        <charset val="128"/>
      </rPr>
      <t>AH1.5BxCV=7 VA5D</t>
    </r>
  </si>
  <si>
    <t xml:space="preserve">82559343-10300 </t>
    <phoneticPr fontId="2" type="noConversion"/>
  </si>
  <si>
    <t>P6610CH</t>
    <phoneticPr fontId="2" type="noConversion"/>
  </si>
  <si>
    <t>pc</t>
    <phoneticPr fontId="2" type="noConversion"/>
  </si>
  <si>
    <t>82559345-10300</t>
    <phoneticPr fontId="2" type="noConversion"/>
  </si>
  <si>
    <t>P6528</t>
    <phoneticPr fontId="2" type="noConversion"/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</si>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</sst>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1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2" fillId="0" borderId="0" xfId="2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Fill="1" applyBorder="1"/>
    <xf numFmtId="41" fontId="9" fillId="0" borderId="6" xfId="6" applyFont="1" applyFill="1" applyBorder="1"/>
    <xf numFmtId="0" fontId="0" fillId="0" borderId="0" xfId="0" applyFill="1" applyBorder="1"/>
    <xf numFmtId="0" fontId="6" fillId="0" borderId="0" xfId="0" applyFont="1" applyFill="1" applyBorder="1"/>
    <xf numFmtId="41" fontId="0" fillId="0" borderId="0" xfId="6" applyFont="1" applyFill="1"/>
    <xf numFmtId="0" fontId="0" fillId="0" borderId="0" xfId="0" applyFill="1"/>
    <xf numFmtId="0" fontId="19" fillId="0" borderId="0" xfId="0" applyFont="1" applyFill="1" applyBorder="1"/>
    <xf numFmtId="41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</cellXfs>
  <cellStyles count="7">
    <cellStyle name="Airlitec" xfId="5"/>
    <cellStyle name="Euro" xfId="1"/>
    <cellStyle name="Lien hypertexte" xfId="2" builtinId="8"/>
    <cellStyle name="Milliers" xfId="3" builtinId="3"/>
    <cellStyle name="Milliers [0]" xfId="6" builtinId="6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lyshevskaja@zmuperm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M46" sqref="M46"/>
    </sheetView>
  </sheetViews>
  <sheetFormatPr baseColWidth="10" defaultColWidth="9" defaultRowHeight="15.75" customHeight="1"/>
  <cols>
    <col min="1" max="1" width="1.875" style="1" customWidth="1"/>
    <col min="2" max="2" width="11.375" style="1" customWidth="1"/>
    <col min="3" max="3" width="1.125" style="1" customWidth="1"/>
    <col min="4" max="4" width="22.75" style="1" customWidth="1"/>
    <col min="5" max="5" width="19.875" style="1" customWidth="1"/>
    <col min="6" max="6" width="18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1.75" style="84" customWidth="1"/>
    <col min="13" max="13" width="9" style="84" customWidth="1"/>
    <col min="14" max="14" width="11.25" style="84" customWidth="1"/>
    <col min="15" max="25" width="9" style="84" customWidth="1"/>
    <col min="26" max="26" width="12.875" style="84" customWidth="1"/>
    <col min="27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  <c r="M2" s="108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08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 s="108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 s="108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08"/>
      <c r="N6"/>
      <c r="O6"/>
      <c r="P6"/>
      <c r="Q6" s="85"/>
      <c r="R6" s="85"/>
      <c r="S6" s="108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7" t="s">
        <v>71</v>
      </c>
      <c r="E7" s="17"/>
      <c r="F7" s="85"/>
      <c r="G7" s="21"/>
      <c r="H7" s="33" t="s">
        <v>1</v>
      </c>
      <c r="I7" s="17"/>
      <c r="J7" s="77">
        <v>41220</v>
      </c>
      <c r="K7" s="21"/>
      <c r="L7"/>
      <c r="M7" s="108"/>
      <c r="N7"/>
      <c r="O7"/>
      <c r="P7"/>
      <c r="S7" s="108"/>
    </row>
    <row r="8" spans="1:230" ht="15.75" customHeight="1">
      <c r="A8" s="17"/>
      <c r="B8" s="21"/>
      <c r="C8" s="21"/>
      <c r="D8" s="107" t="s">
        <v>72</v>
      </c>
      <c r="E8" s="17"/>
      <c r="F8" s="84"/>
      <c r="G8" s="33"/>
      <c r="H8" s="17"/>
      <c r="I8" s="17"/>
      <c r="J8" s="17"/>
      <c r="K8" s="21"/>
      <c r="L8"/>
      <c r="M8" s="108"/>
      <c r="N8"/>
      <c r="O8"/>
      <c r="P8"/>
      <c r="S8" s="108"/>
    </row>
    <row r="9" spans="1:230" ht="15.75" customHeight="1">
      <c r="A9" s="17"/>
      <c r="B9" s="21"/>
      <c r="C9" s="21"/>
      <c r="D9" s="107" t="s">
        <v>73</v>
      </c>
      <c r="E9" s="17"/>
      <c r="F9" s="84"/>
      <c r="G9" s="33"/>
      <c r="H9" s="17"/>
      <c r="J9" s="17"/>
      <c r="K9" s="21"/>
      <c r="L9"/>
      <c r="M9" s="108"/>
      <c r="N9"/>
      <c r="O9"/>
      <c r="P9"/>
      <c r="S9" s="108"/>
    </row>
    <row r="10" spans="1:230" ht="15.75" customHeight="1">
      <c r="A10" s="17"/>
      <c r="B10" s="21"/>
      <c r="C10" s="21"/>
      <c r="D10" s="107" t="s">
        <v>74</v>
      </c>
      <c r="E10" s="87"/>
      <c r="G10" s="21"/>
      <c r="H10" s="20" t="s">
        <v>16</v>
      </c>
      <c r="J10" s="17"/>
      <c r="K10" s="35"/>
      <c r="L10"/>
      <c r="M10" s="108"/>
      <c r="N10"/>
      <c r="O10"/>
      <c r="P10"/>
      <c r="S10" s="108"/>
    </row>
    <row r="11" spans="1:230" ht="15.75" customHeight="1">
      <c r="A11" s="17"/>
      <c r="B11" s="81" t="s">
        <v>27</v>
      </c>
      <c r="C11" s="21"/>
      <c r="D11" s="107" t="s">
        <v>70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 s="108"/>
      <c r="N11"/>
      <c r="O11"/>
      <c r="P11"/>
      <c r="S11" s="108"/>
    </row>
    <row r="12" spans="1:230" ht="15.75" customHeight="1">
      <c r="A12" s="17"/>
      <c r="B12" s="81" t="s">
        <v>30</v>
      </c>
      <c r="C12" s="21"/>
      <c r="D12" s="10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08"/>
      <c r="N12"/>
      <c r="O12"/>
      <c r="P12"/>
      <c r="S12" s="108"/>
    </row>
    <row r="13" spans="1:230" ht="15.75" customHeight="1">
      <c r="A13" s="17"/>
      <c r="B13" s="81" t="s">
        <v>29</v>
      </c>
      <c r="C13" s="21"/>
      <c r="D13" s="10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08"/>
      <c r="N13"/>
      <c r="O13"/>
      <c r="P13"/>
      <c r="S13" s="109"/>
    </row>
    <row r="14" spans="1:230" ht="15.75" customHeight="1">
      <c r="A14" s="17"/>
      <c r="B14" s="81" t="s">
        <v>45</v>
      </c>
      <c r="C14" s="17"/>
      <c r="D14" s="106"/>
      <c r="E14" s="17"/>
      <c r="F14" s="84"/>
      <c r="G14" s="17"/>
      <c r="H14" s="20" t="s">
        <v>29</v>
      </c>
      <c r="J14" s="86" t="s">
        <v>51</v>
      </c>
      <c r="K14" s="21"/>
      <c r="L14"/>
      <c r="M14" s="108"/>
      <c r="N14"/>
      <c r="O14"/>
      <c r="P14"/>
      <c r="S14" s="108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08"/>
      <c r="N15"/>
      <c r="O15"/>
      <c r="P15"/>
      <c r="S15" s="108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08"/>
      <c r="N16"/>
      <c r="O16"/>
      <c r="P16"/>
      <c r="S16" s="108"/>
    </row>
    <row r="17" spans="1:2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08"/>
      <c r="S17" s="108"/>
    </row>
    <row r="18" spans="1:2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 t="s">
        <v>133</v>
      </c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08"/>
      <c r="S18" s="108"/>
    </row>
    <row r="19" spans="1:2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84" t="s">
        <v>65</v>
      </c>
      <c r="M19" s="108" t="s">
        <v>66</v>
      </c>
      <c r="N19" s="84" t="s">
        <v>67</v>
      </c>
      <c r="O19" s="84" t="s">
        <v>68</v>
      </c>
      <c r="P19" s="84" t="s">
        <v>69</v>
      </c>
      <c r="S19" s="108"/>
    </row>
    <row r="20" spans="1:27" ht="15">
      <c r="A20" s="17"/>
      <c r="B20" s="107" t="s">
        <v>89</v>
      </c>
      <c r="C20" s="107"/>
      <c r="D20" s="107" t="s">
        <v>93</v>
      </c>
      <c r="E20" s="107" t="s">
        <v>92</v>
      </c>
      <c r="F20" s="107" t="s">
        <v>94</v>
      </c>
      <c r="G20" s="107">
        <v>4</v>
      </c>
      <c r="H20" s="107">
        <f>ROUND(P20,0)</f>
        <v>22</v>
      </c>
      <c r="I20" s="50"/>
      <c r="J20" s="50">
        <f>G20*H20</f>
        <v>88</v>
      </c>
      <c r="K20" s="12">
        <v>12</v>
      </c>
      <c r="L20" s="116">
        <v>2400</v>
      </c>
      <c r="M20" s="108">
        <v>0.45</v>
      </c>
      <c r="N20" s="119">
        <f>L20*M20/100</f>
        <v>10.8</v>
      </c>
      <c r="O20" s="120">
        <v>0.5</v>
      </c>
      <c r="P20" s="84">
        <f>N20/(1-O20)</f>
        <v>21.6</v>
      </c>
      <c r="S20" s="108" t="s">
        <v>76</v>
      </c>
    </row>
    <row r="21" spans="1:27" s="17" customFormat="1" ht="15.75" customHeight="1">
      <c r="B21" s="107"/>
      <c r="C21" s="107"/>
      <c r="D21" s="107"/>
      <c r="E21" s="107"/>
      <c r="F21" s="107"/>
      <c r="G21" s="107"/>
      <c r="H21" s="107"/>
      <c r="I21" s="50"/>
      <c r="J21" s="50"/>
      <c r="K21" s="79"/>
      <c r="L21" s="116"/>
      <c r="N21" s="96"/>
      <c r="O21" s="97"/>
      <c r="P21" s="95"/>
    </row>
    <row r="22" spans="1:27" s="17" customFormat="1" ht="15.75" customHeight="1">
      <c r="B22" s="107" t="s">
        <v>96</v>
      </c>
      <c r="C22" s="107"/>
      <c r="D22" s="107" t="s">
        <v>99</v>
      </c>
      <c r="E22" s="107" t="s">
        <v>92</v>
      </c>
      <c r="F22" s="107" t="s">
        <v>94</v>
      </c>
      <c r="G22" s="107">
        <v>4</v>
      </c>
      <c r="H22" s="107">
        <f>ROUND(P22,0)</f>
        <v>65</v>
      </c>
      <c r="I22" s="50"/>
      <c r="J22" s="50">
        <f>G22*H22</f>
        <v>260</v>
      </c>
      <c r="K22" s="12">
        <v>12</v>
      </c>
      <c r="L22" s="116">
        <v>7200</v>
      </c>
      <c r="M22" s="108">
        <v>0.45</v>
      </c>
      <c r="N22" s="119">
        <f>L22*M22/100</f>
        <v>32.4</v>
      </c>
      <c r="O22" s="120">
        <v>0.5</v>
      </c>
      <c r="P22" s="84">
        <f>N22/(1-O22)</f>
        <v>64.8</v>
      </c>
    </row>
    <row r="23" spans="1:27" s="95" customFormat="1" ht="15.75" customHeight="1">
      <c r="B23" s="107"/>
      <c r="C23" s="107"/>
      <c r="D23" s="107"/>
      <c r="E23" s="107"/>
      <c r="F23" s="107"/>
      <c r="G23" s="107"/>
      <c r="H23" s="107"/>
      <c r="I23" s="94"/>
      <c r="J23" s="50"/>
      <c r="K23" s="79"/>
      <c r="L23" s="116"/>
      <c r="M23" s="98"/>
      <c r="N23" s="96"/>
      <c r="O23" s="97"/>
      <c r="Q23" s="112" t="s">
        <v>78</v>
      </c>
      <c r="R23" s="112" t="s">
        <v>79</v>
      </c>
      <c r="S23" s="112" t="s">
        <v>80</v>
      </c>
      <c r="T23" s="112" t="s">
        <v>81</v>
      </c>
      <c r="U23" s="112" t="s">
        <v>82</v>
      </c>
      <c r="V23" s="112" t="s">
        <v>83</v>
      </c>
      <c r="W23" s="112" t="s">
        <v>84</v>
      </c>
      <c r="X23" s="112" t="s">
        <v>85</v>
      </c>
      <c r="Y23" s="113" t="s">
        <v>86</v>
      </c>
      <c r="Z23" s="113" t="s">
        <v>87</v>
      </c>
      <c r="AA23" s="112" t="s">
        <v>88</v>
      </c>
    </row>
    <row r="24" spans="1:27" s="95" customFormat="1" ht="15.75" customHeight="1">
      <c r="B24" s="107" t="s">
        <v>100</v>
      </c>
      <c r="C24" s="107"/>
      <c r="D24" s="107" t="s">
        <v>103</v>
      </c>
      <c r="E24" s="107" t="s">
        <v>92</v>
      </c>
      <c r="F24" s="107" t="s">
        <v>94</v>
      </c>
      <c r="G24" s="107">
        <v>3</v>
      </c>
      <c r="H24" s="107">
        <f t="shared" ref="H24:H25" si="0">ROUND(P24,0)</f>
        <v>20</v>
      </c>
      <c r="I24" s="50"/>
      <c r="J24" s="50">
        <f t="shared" ref="J24:J25" si="1">G24*H24</f>
        <v>60</v>
      </c>
      <c r="K24" s="12">
        <v>12</v>
      </c>
      <c r="L24" s="116">
        <v>2200</v>
      </c>
      <c r="M24" s="108">
        <v>0.45</v>
      </c>
      <c r="N24" s="119">
        <f t="shared" ref="N24:N25" si="2">L24*M24/100</f>
        <v>9.9</v>
      </c>
      <c r="O24" s="120">
        <v>0.5</v>
      </c>
      <c r="P24" s="84">
        <f t="shared" ref="P24:P25" si="3">N24/(1-O24)</f>
        <v>19.8</v>
      </c>
      <c r="R24" s="115" t="s">
        <v>90</v>
      </c>
      <c r="S24" s="115" t="s">
        <v>91</v>
      </c>
      <c r="X24" s="114" t="s">
        <v>95</v>
      </c>
      <c r="Z24" s="116">
        <f>L20*G20</f>
        <v>9600</v>
      </c>
      <c r="AA24" s="117"/>
    </row>
    <row r="25" spans="1:27" s="95" customFormat="1" ht="15.75" customHeight="1">
      <c r="B25" s="107"/>
      <c r="C25" s="107"/>
      <c r="D25" s="107" t="s">
        <v>105</v>
      </c>
      <c r="E25" s="107" t="s">
        <v>104</v>
      </c>
      <c r="F25" s="107" t="s">
        <v>106</v>
      </c>
      <c r="G25" s="107">
        <v>10</v>
      </c>
      <c r="H25" s="107">
        <f t="shared" si="0"/>
        <v>59</v>
      </c>
      <c r="I25" s="50"/>
      <c r="J25" s="50">
        <f t="shared" si="1"/>
        <v>590</v>
      </c>
      <c r="K25" s="12">
        <v>12</v>
      </c>
      <c r="L25" s="116">
        <v>6500</v>
      </c>
      <c r="M25" s="108">
        <v>0.45</v>
      </c>
      <c r="N25" s="119">
        <f t="shared" si="2"/>
        <v>29.25</v>
      </c>
      <c r="O25" s="120">
        <v>0.5</v>
      </c>
      <c r="P25" s="84">
        <f t="shared" si="3"/>
        <v>58.5</v>
      </c>
      <c r="R25" s="118"/>
      <c r="S25" s="118"/>
      <c r="X25" s="117"/>
      <c r="Z25" s="116"/>
      <c r="AA25" s="117"/>
    </row>
    <row r="26" spans="1:27" s="95" customFormat="1" ht="15.75" customHeight="1">
      <c r="B26" s="107"/>
      <c r="C26" s="107"/>
      <c r="D26" s="107"/>
      <c r="E26" s="107"/>
      <c r="F26" s="107"/>
      <c r="G26" s="107"/>
      <c r="H26" s="107"/>
      <c r="I26" s="50"/>
      <c r="J26" s="50"/>
      <c r="K26" s="79"/>
      <c r="L26" s="116"/>
      <c r="M26" s="98"/>
      <c r="N26" s="104"/>
      <c r="O26" s="105"/>
      <c r="P26" s="17"/>
      <c r="R26" s="114" t="s">
        <v>97</v>
      </c>
      <c r="S26" s="114" t="s">
        <v>98</v>
      </c>
      <c r="X26" s="117" t="s">
        <v>95</v>
      </c>
      <c r="Z26" s="116">
        <f>L22*G22</f>
        <v>28800</v>
      </c>
      <c r="AA26" s="117"/>
    </row>
    <row r="27" spans="1:27" s="95" customFormat="1" ht="15.75" customHeight="1">
      <c r="B27" s="107" t="s">
        <v>107</v>
      </c>
      <c r="C27" s="107"/>
      <c r="D27" s="107" t="s">
        <v>110</v>
      </c>
      <c r="E27" s="107" t="s">
        <v>92</v>
      </c>
      <c r="F27" s="107" t="s">
        <v>94</v>
      </c>
      <c r="G27" s="107">
        <v>3</v>
      </c>
      <c r="H27" s="107">
        <f t="shared" ref="H27:H28" si="4">ROUND(P27,0)</f>
        <v>13</v>
      </c>
      <c r="I27" s="50"/>
      <c r="J27" s="50">
        <f t="shared" ref="J27:J28" si="5">G27*H27</f>
        <v>39</v>
      </c>
      <c r="K27" s="12">
        <v>12</v>
      </c>
      <c r="L27" s="116">
        <v>1400</v>
      </c>
      <c r="M27" s="108">
        <v>0.45</v>
      </c>
      <c r="N27" s="119">
        <f t="shared" ref="N27:N28" si="6">L27*M27/100</f>
        <v>6.3</v>
      </c>
      <c r="O27" s="120">
        <v>0.5</v>
      </c>
      <c r="P27" s="84">
        <f t="shared" ref="P27:P28" si="7">N27/(1-O27)</f>
        <v>12.6</v>
      </c>
      <c r="R27" s="114"/>
      <c r="S27" s="114"/>
      <c r="X27" s="117"/>
      <c r="Z27" s="116"/>
      <c r="AA27" s="117"/>
    </row>
    <row r="28" spans="1:27" s="95" customFormat="1" ht="15.75" customHeight="1">
      <c r="B28" s="107"/>
      <c r="C28" s="107"/>
      <c r="D28" s="107" t="s">
        <v>111</v>
      </c>
      <c r="E28" s="107" t="s">
        <v>92</v>
      </c>
      <c r="F28" s="107" t="s">
        <v>106</v>
      </c>
      <c r="G28" s="107">
        <v>7</v>
      </c>
      <c r="H28" s="107">
        <f t="shared" si="4"/>
        <v>39</v>
      </c>
      <c r="I28" s="50"/>
      <c r="J28" s="50">
        <f t="shared" si="5"/>
        <v>273</v>
      </c>
      <c r="K28" s="12">
        <v>12</v>
      </c>
      <c r="L28" s="116">
        <v>4300</v>
      </c>
      <c r="M28" s="108">
        <v>0.45</v>
      </c>
      <c r="N28" s="119">
        <f t="shared" si="6"/>
        <v>19.350000000000001</v>
      </c>
      <c r="O28" s="120">
        <v>0.5</v>
      </c>
      <c r="P28" s="84">
        <f t="shared" si="7"/>
        <v>38.700000000000003</v>
      </c>
      <c r="R28" s="114" t="s">
        <v>101</v>
      </c>
      <c r="S28" s="114" t="s">
        <v>102</v>
      </c>
      <c r="X28" s="114" t="s">
        <v>95</v>
      </c>
      <c r="Z28" s="116">
        <f>L24*G24</f>
        <v>6600</v>
      </c>
      <c r="AA28" s="117"/>
    </row>
    <row r="29" spans="1:27" s="95" customFormat="1" ht="15.75" customHeight="1">
      <c r="B29" s="107"/>
      <c r="C29" s="107"/>
      <c r="D29" s="107"/>
      <c r="E29" s="107"/>
      <c r="F29" s="107"/>
      <c r="G29" s="107"/>
      <c r="H29" s="107"/>
      <c r="I29" s="94"/>
      <c r="J29" s="50"/>
      <c r="K29" s="79"/>
      <c r="L29" s="116"/>
      <c r="M29" s="98"/>
      <c r="N29" s="96"/>
      <c r="O29" s="97"/>
      <c r="R29" s="114"/>
      <c r="S29" s="114"/>
      <c r="X29" s="114" t="s">
        <v>95</v>
      </c>
      <c r="Z29" s="116">
        <f>L25*G25</f>
        <v>65000</v>
      </c>
      <c r="AA29" s="117"/>
    </row>
    <row r="30" spans="1:27" s="95" customFormat="1" ht="15.75" customHeight="1">
      <c r="B30" s="107" t="s">
        <v>112</v>
      </c>
      <c r="C30" s="107"/>
      <c r="D30" s="107" t="s">
        <v>110</v>
      </c>
      <c r="E30" s="107" t="s">
        <v>92</v>
      </c>
      <c r="F30" s="107" t="s">
        <v>94</v>
      </c>
      <c r="G30" s="107">
        <v>3</v>
      </c>
      <c r="H30" s="107">
        <f t="shared" ref="H30:H31" si="8">ROUND(P30,0)</f>
        <v>13</v>
      </c>
      <c r="I30" s="50"/>
      <c r="J30" s="50">
        <f t="shared" ref="J30:J31" si="9">G30*H30</f>
        <v>39</v>
      </c>
      <c r="K30" s="12">
        <v>12</v>
      </c>
      <c r="L30" s="116">
        <v>1400</v>
      </c>
      <c r="M30" s="108">
        <v>0.45</v>
      </c>
      <c r="N30" s="119">
        <f t="shared" ref="N30:N31" si="10">L30*M30/100</f>
        <v>6.3</v>
      </c>
      <c r="O30" s="120">
        <v>0.5</v>
      </c>
      <c r="P30" s="84">
        <f t="shared" ref="P30:P31" si="11">N30/(1-O30)</f>
        <v>12.6</v>
      </c>
      <c r="R30" s="114"/>
      <c r="S30" s="114"/>
      <c r="X30" s="114"/>
      <c r="Z30" s="116"/>
      <c r="AA30" s="117"/>
    </row>
    <row r="31" spans="1:27" s="95" customFormat="1" ht="15.75" customHeight="1">
      <c r="B31" s="107"/>
      <c r="C31" s="107"/>
      <c r="D31" s="107" t="s">
        <v>111</v>
      </c>
      <c r="E31" s="107" t="s">
        <v>92</v>
      </c>
      <c r="F31" s="107" t="s">
        <v>106</v>
      </c>
      <c r="G31" s="107">
        <v>7</v>
      </c>
      <c r="H31" s="107">
        <f t="shared" si="8"/>
        <v>39</v>
      </c>
      <c r="I31" s="50"/>
      <c r="J31" s="50">
        <f t="shared" si="9"/>
        <v>273</v>
      </c>
      <c r="K31" s="12">
        <v>12</v>
      </c>
      <c r="L31" s="116">
        <v>4300</v>
      </c>
      <c r="M31" s="108">
        <v>0.45</v>
      </c>
      <c r="N31" s="119">
        <f t="shared" si="10"/>
        <v>19.350000000000001</v>
      </c>
      <c r="O31" s="120">
        <v>0.5</v>
      </c>
      <c r="P31" s="84">
        <f t="shared" si="11"/>
        <v>38.700000000000003</v>
      </c>
      <c r="R31" s="114" t="s">
        <v>108</v>
      </c>
      <c r="S31" s="114" t="s">
        <v>109</v>
      </c>
      <c r="X31" s="114" t="s">
        <v>95</v>
      </c>
      <c r="Z31" s="116">
        <f>L27*G27</f>
        <v>4200</v>
      </c>
      <c r="AA31" s="117"/>
    </row>
    <row r="32" spans="1:27" s="95" customFormat="1" ht="15.75" customHeight="1">
      <c r="B32" s="107"/>
      <c r="C32" s="107"/>
      <c r="D32" s="107"/>
      <c r="E32" s="107"/>
      <c r="F32" s="107"/>
      <c r="G32" s="107"/>
      <c r="H32" s="107"/>
      <c r="I32" s="50"/>
      <c r="J32" s="50"/>
      <c r="K32" s="79"/>
      <c r="L32" s="116"/>
      <c r="M32" s="98"/>
      <c r="N32" s="104"/>
      <c r="O32" s="105"/>
      <c r="P32" s="17"/>
      <c r="R32" s="114"/>
      <c r="S32" s="114"/>
      <c r="X32" s="114" t="s">
        <v>95</v>
      </c>
      <c r="Z32" s="116">
        <f>L28*G28</f>
        <v>30100</v>
      </c>
      <c r="AA32" s="117"/>
    </row>
    <row r="33" spans="1:27" s="95" customFormat="1" ht="15.75" customHeight="1">
      <c r="B33" s="107" t="s">
        <v>114</v>
      </c>
      <c r="C33" s="107"/>
      <c r="D33" s="107" t="s">
        <v>103</v>
      </c>
      <c r="E33" s="107" t="s">
        <v>92</v>
      </c>
      <c r="F33" s="107" t="s">
        <v>94</v>
      </c>
      <c r="G33" s="107">
        <v>3</v>
      </c>
      <c r="H33" s="107">
        <f t="shared" ref="H33:H34" si="12">ROUND(P33,0)</f>
        <v>20</v>
      </c>
      <c r="I33" s="50"/>
      <c r="J33" s="50">
        <f t="shared" ref="J33:J34" si="13">G33*H33</f>
        <v>60</v>
      </c>
      <c r="K33" s="12">
        <v>12</v>
      </c>
      <c r="L33" s="116">
        <v>2200</v>
      </c>
      <c r="M33" s="108">
        <v>0.45</v>
      </c>
      <c r="N33" s="119">
        <f t="shared" ref="N33:N34" si="14">L33*M33/100</f>
        <v>9.9</v>
      </c>
      <c r="O33" s="120">
        <v>0.5</v>
      </c>
      <c r="P33" s="84">
        <f t="shared" ref="P33:P34" si="15">N33/(1-O33)</f>
        <v>19.8</v>
      </c>
      <c r="R33" s="114"/>
      <c r="S33" s="114"/>
      <c r="X33" s="114"/>
      <c r="Z33" s="116"/>
      <c r="AA33" s="117"/>
    </row>
    <row r="34" spans="1:27" s="95" customFormat="1" ht="15.75" customHeight="1">
      <c r="B34" s="107"/>
      <c r="C34" s="107"/>
      <c r="D34" s="107" t="s">
        <v>105</v>
      </c>
      <c r="E34" s="107" t="s">
        <v>104</v>
      </c>
      <c r="F34" s="107" t="s">
        <v>106</v>
      </c>
      <c r="G34" s="107">
        <v>10</v>
      </c>
      <c r="H34" s="107">
        <f t="shared" si="12"/>
        <v>59</v>
      </c>
      <c r="I34" s="50"/>
      <c r="J34" s="50">
        <f t="shared" si="13"/>
        <v>590</v>
      </c>
      <c r="K34" s="12">
        <v>12</v>
      </c>
      <c r="L34" s="116">
        <v>6500</v>
      </c>
      <c r="M34" s="108">
        <v>0.45</v>
      </c>
      <c r="N34" s="119">
        <f t="shared" si="14"/>
        <v>29.25</v>
      </c>
      <c r="O34" s="120">
        <v>0.5</v>
      </c>
      <c r="P34" s="84">
        <f t="shared" si="15"/>
        <v>58.5</v>
      </c>
      <c r="R34" s="114" t="s">
        <v>113</v>
      </c>
      <c r="S34" s="114" t="s">
        <v>109</v>
      </c>
      <c r="X34" s="114" t="s">
        <v>95</v>
      </c>
      <c r="Z34" s="116">
        <f>L30*G30</f>
        <v>4200</v>
      </c>
      <c r="AA34" s="117"/>
    </row>
    <row r="35" spans="1:27" s="95" customFormat="1" ht="15.75" customHeight="1">
      <c r="B35" s="107"/>
      <c r="C35" s="107"/>
      <c r="D35" s="107"/>
      <c r="E35" s="107"/>
      <c r="F35" s="107"/>
      <c r="G35" s="107"/>
      <c r="H35" s="107"/>
      <c r="I35" s="94"/>
      <c r="J35" s="94"/>
      <c r="K35" s="94"/>
      <c r="L35" s="116"/>
      <c r="R35" s="114"/>
      <c r="S35" s="114"/>
      <c r="X35" s="114" t="s">
        <v>95</v>
      </c>
      <c r="Z35" s="116">
        <f>L31*G31</f>
        <v>30100</v>
      </c>
      <c r="AA35" s="117"/>
    </row>
    <row r="36" spans="1:27" s="95" customFormat="1" ht="15.75" customHeight="1">
      <c r="B36" s="107" t="s">
        <v>117</v>
      </c>
      <c r="C36" s="107"/>
      <c r="D36" s="107" t="s">
        <v>103</v>
      </c>
      <c r="E36" s="107" t="s">
        <v>92</v>
      </c>
      <c r="F36" s="107" t="s">
        <v>94</v>
      </c>
      <c r="G36" s="107">
        <v>3</v>
      </c>
      <c r="H36" s="107">
        <f t="shared" ref="H36:H37" si="16">ROUND(P36,0)</f>
        <v>20</v>
      </c>
      <c r="I36" s="50"/>
      <c r="J36" s="50">
        <f t="shared" ref="J36:J37" si="17">G36*H36</f>
        <v>60</v>
      </c>
      <c r="K36" s="12">
        <v>12</v>
      </c>
      <c r="L36" s="116">
        <v>2200</v>
      </c>
      <c r="M36" s="108">
        <v>0.45</v>
      </c>
      <c r="N36" s="119">
        <f t="shared" ref="N36:N38" si="18">L36*M36/100</f>
        <v>9.9</v>
      </c>
      <c r="O36" s="120">
        <v>0.5</v>
      </c>
      <c r="P36" s="84">
        <f t="shared" ref="P36:P38" si="19">N36/(1-O36)</f>
        <v>19.8</v>
      </c>
      <c r="R36" s="114"/>
      <c r="S36" s="114"/>
      <c r="X36" s="117"/>
      <c r="Z36" s="116"/>
      <c r="AA36" s="117"/>
    </row>
    <row r="37" spans="1:27" s="95" customFormat="1" ht="15.75" customHeight="1">
      <c r="B37" s="107"/>
      <c r="C37" s="107"/>
      <c r="D37" s="107" t="s">
        <v>105</v>
      </c>
      <c r="E37" s="107" t="s">
        <v>104</v>
      </c>
      <c r="F37" s="107" t="s">
        <v>106</v>
      </c>
      <c r="G37" s="107">
        <v>10</v>
      </c>
      <c r="H37" s="107">
        <f t="shared" si="16"/>
        <v>59</v>
      </c>
      <c r="I37" s="50"/>
      <c r="J37" s="50">
        <f t="shared" si="17"/>
        <v>590</v>
      </c>
      <c r="K37" s="12">
        <v>12</v>
      </c>
      <c r="L37" s="116">
        <v>6500</v>
      </c>
      <c r="M37" s="108">
        <v>0.45</v>
      </c>
      <c r="N37" s="119">
        <f t="shared" si="18"/>
        <v>29.25</v>
      </c>
      <c r="O37" s="120">
        <v>0.5</v>
      </c>
      <c r="P37" s="84">
        <f t="shared" si="19"/>
        <v>58.5</v>
      </c>
      <c r="R37" s="114" t="s">
        <v>115</v>
      </c>
      <c r="S37" s="114" t="s">
        <v>116</v>
      </c>
      <c r="X37" s="114" t="s">
        <v>95</v>
      </c>
      <c r="Z37" s="116">
        <f>L33*G33</f>
        <v>6600</v>
      </c>
      <c r="AA37" s="117"/>
    </row>
    <row r="38" spans="1:27" s="95" customFormat="1" ht="15.75" customHeight="1">
      <c r="B38" s="107"/>
      <c r="C38" s="107"/>
      <c r="D38" s="107"/>
      <c r="E38" s="107"/>
      <c r="F38" s="107"/>
      <c r="G38" s="107"/>
      <c r="H38" s="107"/>
      <c r="I38" s="94"/>
      <c r="J38" s="94"/>
      <c r="K38" s="94"/>
      <c r="L38" s="116"/>
      <c r="M38" s="108"/>
      <c r="N38" s="119"/>
      <c r="O38" s="120"/>
      <c r="P38" s="84"/>
      <c r="R38" s="114"/>
      <c r="S38" s="114"/>
      <c r="X38" s="114" t="s">
        <v>95</v>
      </c>
      <c r="Z38" s="116">
        <f>L34*G34</f>
        <v>65000</v>
      </c>
      <c r="AA38" s="117"/>
    </row>
    <row r="39" spans="1:27" s="95" customFormat="1" ht="15.75" customHeight="1">
      <c r="B39" s="107" t="s">
        <v>119</v>
      </c>
      <c r="C39" s="107"/>
      <c r="D39" s="107" t="s">
        <v>122</v>
      </c>
      <c r="E39" s="107" t="s">
        <v>92</v>
      </c>
      <c r="F39" s="107" t="s">
        <v>123</v>
      </c>
      <c r="G39" s="107">
        <v>1</v>
      </c>
      <c r="H39" s="107">
        <f>ROUND(P39,0)</f>
        <v>966</v>
      </c>
      <c r="I39" s="50"/>
      <c r="J39" s="50">
        <f>G39*H39</f>
        <v>966</v>
      </c>
      <c r="K39" s="12">
        <v>12</v>
      </c>
      <c r="L39" s="116">
        <v>107300</v>
      </c>
      <c r="M39" s="108">
        <v>0.45</v>
      </c>
      <c r="N39" s="119">
        <f>L39*M39/100</f>
        <v>482.85</v>
      </c>
      <c r="O39" s="120">
        <v>0.5</v>
      </c>
      <c r="P39" s="84">
        <f>N39/(1-O39)</f>
        <v>965.7</v>
      </c>
      <c r="R39" s="114"/>
      <c r="S39" s="114"/>
      <c r="X39" s="114"/>
      <c r="Z39" s="116"/>
      <c r="AA39" s="117"/>
    </row>
    <row r="40" spans="1:27" s="95" customFormat="1" ht="15.75" customHeight="1">
      <c r="B40" s="107"/>
      <c r="C40" s="107"/>
      <c r="D40" s="107"/>
      <c r="E40" s="107"/>
      <c r="F40" s="107"/>
      <c r="G40" s="107"/>
      <c r="H40" s="107"/>
      <c r="I40" s="94"/>
      <c r="J40" s="94"/>
      <c r="K40" s="94"/>
      <c r="L40" s="116"/>
      <c r="R40" s="114" t="s">
        <v>118</v>
      </c>
      <c r="S40" s="114" t="s">
        <v>116</v>
      </c>
      <c r="X40" s="114" t="s">
        <v>95</v>
      </c>
      <c r="Z40" s="116">
        <f>L36*G36</f>
        <v>6600</v>
      </c>
      <c r="AA40" s="117"/>
    </row>
    <row r="41" spans="1:27" s="95" customFormat="1" ht="15.75" customHeight="1">
      <c r="B41" s="107" t="s">
        <v>125</v>
      </c>
      <c r="C41" s="107"/>
      <c r="D41" s="107" t="s">
        <v>128</v>
      </c>
      <c r="E41" s="107" t="s">
        <v>92</v>
      </c>
      <c r="F41" s="107" t="s">
        <v>129</v>
      </c>
      <c r="G41" s="107">
        <v>3</v>
      </c>
      <c r="H41" s="107">
        <f t="shared" ref="H41:H42" si="20">ROUND(P41,0)</f>
        <v>48</v>
      </c>
      <c r="I41" s="50"/>
      <c r="J41" s="50">
        <f t="shared" ref="J41:J42" si="21">G41*H41</f>
        <v>144</v>
      </c>
      <c r="K41" s="12">
        <v>12</v>
      </c>
      <c r="L41" s="116">
        <v>5300</v>
      </c>
      <c r="M41" s="108">
        <v>0.45</v>
      </c>
      <c r="N41" s="119">
        <f t="shared" ref="N41:N43" si="22">L41*M41/100</f>
        <v>23.85</v>
      </c>
      <c r="O41" s="120">
        <v>0.5</v>
      </c>
      <c r="P41" s="84">
        <f t="shared" ref="P41:P43" si="23">N41/(1-O41)</f>
        <v>47.7</v>
      </c>
      <c r="R41" s="114"/>
      <c r="S41" s="114"/>
      <c r="X41" s="114" t="s">
        <v>95</v>
      </c>
      <c r="Z41" s="116">
        <f>L37*G37</f>
        <v>65000</v>
      </c>
      <c r="AA41" s="117"/>
    </row>
    <row r="42" spans="1:27" s="95" customFormat="1" ht="15.75" customHeight="1">
      <c r="B42" s="107"/>
      <c r="C42" s="107"/>
      <c r="D42" s="107" t="s">
        <v>131</v>
      </c>
      <c r="E42" s="107" t="s">
        <v>92</v>
      </c>
      <c r="F42" s="107" t="s">
        <v>132</v>
      </c>
      <c r="G42" s="107">
        <v>4</v>
      </c>
      <c r="H42" s="107">
        <f t="shared" si="20"/>
        <v>24</v>
      </c>
      <c r="I42" s="50"/>
      <c r="J42" s="50">
        <f t="shared" si="21"/>
        <v>96</v>
      </c>
      <c r="K42" s="12">
        <v>12</v>
      </c>
      <c r="L42" s="116">
        <v>2700</v>
      </c>
      <c r="M42" s="108">
        <v>0.45</v>
      </c>
      <c r="N42" s="119">
        <f t="shared" si="22"/>
        <v>12.15</v>
      </c>
      <c r="O42" s="120">
        <v>0.5</v>
      </c>
      <c r="P42" s="84">
        <f t="shared" si="23"/>
        <v>24.3</v>
      </c>
      <c r="R42" s="114"/>
      <c r="S42" s="114"/>
      <c r="X42" s="117"/>
      <c r="Z42" s="116"/>
      <c r="AA42" s="117"/>
    </row>
    <row r="43" spans="1:27" s="95" customFormat="1" ht="15.75" customHeight="1">
      <c r="B43" s="100"/>
      <c r="C43" s="100"/>
      <c r="D43" s="102"/>
      <c r="E43" s="101"/>
      <c r="H43" s="103"/>
      <c r="I43" s="94"/>
      <c r="J43" s="94"/>
      <c r="K43" s="94"/>
      <c r="M43" s="108"/>
      <c r="N43" s="119"/>
      <c r="O43" s="120"/>
      <c r="P43" s="84"/>
      <c r="R43" s="115" t="s">
        <v>120</v>
      </c>
      <c r="S43" s="115" t="s">
        <v>121</v>
      </c>
      <c r="X43" s="117" t="s">
        <v>124</v>
      </c>
      <c r="Z43" s="116">
        <f>L39*G39</f>
        <v>107300</v>
      </c>
      <c r="AA43" s="117"/>
    </row>
    <row r="44" spans="1:27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  <c r="Q44" s="1"/>
      <c r="R44" s="115"/>
      <c r="S44" s="115"/>
      <c r="T44" s="1"/>
      <c r="U44" s="1"/>
      <c r="V44" s="1"/>
      <c r="W44" s="1"/>
      <c r="X44" s="117"/>
      <c r="Y44" s="1"/>
      <c r="Z44" s="116"/>
      <c r="AA44" s="117"/>
    </row>
    <row r="45" spans="1:27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SUM(J20:J44)</f>
        <v>4128</v>
      </c>
      <c r="K45" s="60"/>
      <c r="Q45" s="1"/>
      <c r="R45" s="115" t="s">
        <v>126</v>
      </c>
      <c r="S45" s="115" t="s">
        <v>127</v>
      </c>
      <c r="T45" s="1"/>
      <c r="U45" s="1"/>
      <c r="V45" s="1"/>
      <c r="W45" s="1"/>
      <c r="X45" s="117" t="s">
        <v>130</v>
      </c>
      <c r="Y45" s="1"/>
      <c r="Z45" s="116">
        <f>L41*G41</f>
        <v>15900</v>
      </c>
      <c r="AA45" s="117"/>
    </row>
    <row r="46" spans="1:27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  <c r="Q46" s="114"/>
      <c r="R46" s="117"/>
      <c r="S46" s="115"/>
      <c r="T46" s="1"/>
      <c r="U46" s="1"/>
      <c r="V46" s="1"/>
      <c r="W46" s="1"/>
      <c r="X46" s="117" t="s">
        <v>130</v>
      </c>
      <c r="Y46" s="1"/>
      <c r="Z46" s="116">
        <f>L42*G42</f>
        <v>10800</v>
      </c>
      <c r="AA46" s="117"/>
    </row>
    <row r="47" spans="1:27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27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4128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4128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C62" s="11"/>
      <c r="D62" s="76" t="s">
        <v>34</v>
      </c>
      <c r="E62" s="11"/>
      <c r="F62" s="11"/>
      <c r="G62" s="13"/>
      <c r="H62" s="14"/>
      <c r="I62" s="11"/>
      <c r="J62" s="78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 t="s">
        <v>35</v>
      </c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/>
      <c r="E64" s="18" t="s">
        <v>55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36</v>
      </c>
      <c r="E65" s="90" t="s">
        <v>53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37</v>
      </c>
      <c r="E66" s="17" t="s">
        <v>5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38</v>
      </c>
      <c r="E67" s="22" t="s">
        <v>21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39</v>
      </c>
      <c r="E68" s="23" t="s">
        <v>48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40</v>
      </c>
      <c r="E69" s="17" t="s">
        <v>49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11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8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malyshevskaja@zmuperm.ru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2012-06-05T06:56:11Z</cp:lastPrinted>
  <dcterms:created xsi:type="dcterms:W3CDTF">2000-06-29T05:08:18Z</dcterms:created>
  <dcterms:modified xsi:type="dcterms:W3CDTF">2012-11-07T07:42:39Z</dcterms:modified>
</cp:coreProperties>
</file>