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QUOTE!$A$1:$K$123</definedName>
  </definedNames>
  <calcPr calcId="145621"/>
</workbook>
</file>

<file path=xl/calcChain.xml><?xml version="1.0" encoding="utf-8"?>
<calcChain xmlns="http://schemas.openxmlformats.org/spreadsheetml/2006/main">
  <c r="L76" i="1" l="1"/>
  <c r="L87" i="1" l="1"/>
  <c r="N87" i="1" s="1"/>
  <c r="P87" i="1" s="1"/>
  <c r="H87" i="1" s="1"/>
  <c r="J87" i="1" s="1"/>
  <c r="L85" i="1"/>
  <c r="N85" i="1" s="1"/>
  <c r="P85" i="1" s="1"/>
  <c r="H85" i="1" s="1"/>
  <c r="J85" i="1" s="1"/>
  <c r="L83" i="1"/>
  <c r="N83" i="1" s="1"/>
  <c r="P83" i="1" s="1"/>
  <c r="H83" i="1" s="1"/>
  <c r="J83" i="1" s="1"/>
  <c r="L53" i="1" l="1"/>
  <c r="N53" i="1" s="1"/>
  <c r="P53" i="1" s="1"/>
  <c r="H53" i="1" s="1"/>
  <c r="J53" i="1" s="1"/>
  <c r="N76" i="1"/>
  <c r="P76" i="1" s="1"/>
  <c r="H76" i="1" s="1"/>
  <c r="J76" i="1" s="1"/>
  <c r="L73" i="1"/>
  <c r="N73" i="1" s="1"/>
  <c r="P73" i="1" s="1"/>
  <c r="H73" i="1" s="1"/>
  <c r="J73" i="1" s="1"/>
  <c r="L74" i="1"/>
  <c r="N74" i="1" s="1"/>
  <c r="P74" i="1" s="1"/>
  <c r="H74" i="1" s="1"/>
  <c r="J74" i="1" s="1"/>
  <c r="L71" i="1"/>
  <c r="N71" i="1" s="1"/>
  <c r="P71" i="1" s="1"/>
  <c r="H71" i="1" s="1"/>
  <c r="J71" i="1" s="1"/>
  <c r="L69" i="1"/>
  <c r="N69" i="1" s="1"/>
  <c r="P69" i="1" s="1"/>
  <c r="H69" i="1" s="1"/>
  <c r="J69" i="1" s="1"/>
  <c r="L67" i="1"/>
  <c r="N67" i="1" s="1"/>
  <c r="P67" i="1" s="1"/>
  <c r="H67" i="1" s="1"/>
  <c r="J67" i="1" s="1"/>
  <c r="L66" i="1"/>
  <c r="N66" i="1" s="1"/>
  <c r="P66" i="1" s="1"/>
  <c r="H66" i="1" s="1"/>
  <c r="J66" i="1" s="1"/>
  <c r="L64" i="1"/>
  <c r="N64" i="1" s="1"/>
  <c r="P64" i="1" s="1"/>
  <c r="H64" i="1" s="1"/>
  <c r="J64" i="1" s="1"/>
  <c r="L63" i="1"/>
  <c r="N63" i="1" s="1"/>
  <c r="P63" i="1" s="1"/>
  <c r="H63" i="1" s="1"/>
  <c r="J63" i="1" s="1"/>
  <c r="N62" i="1"/>
  <c r="P62" i="1" s="1"/>
  <c r="H62" i="1" s="1"/>
  <c r="J62" i="1" s="1"/>
  <c r="L62" i="1"/>
  <c r="L61" i="1"/>
  <c r="N61" i="1" s="1"/>
  <c r="P61" i="1" s="1"/>
  <c r="H61" i="1" s="1"/>
  <c r="J61" i="1" s="1"/>
  <c r="L59" i="1"/>
  <c r="N59" i="1" s="1"/>
  <c r="P59" i="1" s="1"/>
  <c r="H59" i="1" s="1"/>
  <c r="J59" i="1" s="1"/>
  <c r="L52" i="1"/>
  <c r="N52" i="1" s="1"/>
  <c r="P52" i="1" s="1"/>
  <c r="H52" i="1" s="1"/>
  <c r="J52" i="1" s="1"/>
  <c r="L51" i="1"/>
  <c r="N51" i="1" s="1"/>
  <c r="P51" i="1" s="1"/>
  <c r="H51" i="1" s="1"/>
  <c r="J51" i="1" s="1"/>
  <c r="L50" i="1"/>
  <c r="N50" i="1" s="1"/>
  <c r="P50" i="1" s="1"/>
  <c r="H50" i="1" s="1"/>
  <c r="J50" i="1" s="1"/>
  <c r="L48" i="1"/>
  <c r="N48" i="1" s="1"/>
  <c r="P48" i="1" s="1"/>
  <c r="H48" i="1" s="1"/>
  <c r="J48" i="1" s="1"/>
  <c r="L47" i="1"/>
  <c r="N47" i="1" s="1"/>
  <c r="P47" i="1" s="1"/>
  <c r="H47" i="1" s="1"/>
  <c r="J47" i="1" s="1"/>
  <c r="L46" i="1"/>
  <c r="N46" i="1"/>
  <c r="P46" i="1" s="1"/>
  <c r="H46" i="1" s="1"/>
  <c r="J46" i="1" s="1"/>
  <c r="L44" i="1"/>
  <c r="N44" i="1" s="1"/>
  <c r="P44" i="1" s="1"/>
  <c r="H44" i="1" s="1"/>
  <c r="J44" i="1" s="1"/>
  <c r="L43" i="1"/>
  <c r="N43" i="1" s="1"/>
  <c r="P43" i="1" s="1"/>
  <c r="H43" i="1" s="1"/>
  <c r="J43" i="1" s="1"/>
  <c r="L42" i="1"/>
  <c r="N42" i="1" s="1"/>
  <c r="P42" i="1" s="1"/>
  <c r="H42" i="1" s="1"/>
  <c r="J42" i="1" s="1"/>
  <c r="L41" i="1"/>
  <c r="N41" i="1" s="1"/>
  <c r="P41" i="1" s="1"/>
  <c r="H41" i="1" s="1"/>
  <c r="J41" i="1" s="1"/>
  <c r="L40" i="1"/>
  <c r="N40" i="1" s="1"/>
  <c r="P40" i="1" s="1"/>
  <c r="H40" i="1" s="1"/>
  <c r="J40" i="1" s="1"/>
  <c r="L39" i="1"/>
  <c r="N39" i="1" s="1"/>
  <c r="P39" i="1" s="1"/>
  <c r="H39" i="1" s="1"/>
  <c r="J39" i="1" s="1"/>
  <c r="L38" i="1"/>
  <c r="N38" i="1" s="1"/>
  <c r="P38" i="1" s="1"/>
  <c r="H38" i="1" s="1"/>
  <c r="J38" i="1" s="1"/>
  <c r="L37" i="1"/>
  <c r="N37" i="1" s="1"/>
  <c r="P37" i="1" s="1"/>
  <c r="H37" i="1" s="1"/>
  <c r="J37" i="1" s="1"/>
  <c r="L36" i="1"/>
  <c r="N36" i="1" s="1"/>
  <c r="P36" i="1" s="1"/>
  <c r="H36" i="1" s="1"/>
  <c r="J36" i="1" s="1"/>
  <c r="L35" i="1"/>
  <c r="N35" i="1" s="1"/>
  <c r="P35" i="1" s="1"/>
  <c r="H35" i="1" s="1"/>
  <c r="J35" i="1" s="1"/>
  <c r="L34" i="1"/>
  <c r="N34" i="1" s="1"/>
  <c r="P34" i="1" s="1"/>
  <c r="H34" i="1" s="1"/>
  <c r="J34" i="1" s="1"/>
  <c r="L33" i="1"/>
  <c r="N33" i="1" s="1"/>
  <c r="P33" i="1" s="1"/>
  <c r="H33" i="1" s="1"/>
  <c r="J33" i="1" s="1"/>
  <c r="L32" i="1"/>
  <c r="N32" i="1" s="1"/>
  <c r="P32" i="1" s="1"/>
  <c r="H32" i="1" s="1"/>
  <c r="J32" i="1" s="1"/>
  <c r="L31" i="1"/>
  <c r="N31" i="1" s="1"/>
  <c r="P31" i="1" s="1"/>
  <c r="H31" i="1" s="1"/>
  <c r="J31" i="1" s="1"/>
  <c r="L30" i="1"/>
  <c r="N30" i="1" s="1"/>
  <c r="P30" i="1" s="1"/>
  <c r="H30" i="1" s="1"/>
  <c r="J30" i="1" s="1"/>
  <c r="L29" i="1"/>
  <c r="N29" i="1" s="1"/>
  <c r="P29" i="1" s="1"/>
  <c r="H29" i="1" s="1"/>
  <c r="J29" i="1" s="1"/>
  <c r="L28" i="1"/>
  <c r="N28" i="1" s="1"/>
  <c r="P28" i="1" s="1"/>
  <c r="H28" i="1" s="1"/>
  <c r="J28" i="1" s="1"/>
  <c r="B29" i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6" i="1" s="1"/>
  <c r="B47" i="1" s="1"/>
  <c r="B48" i="1" s="1"/>
  <c r="B50" i="1" s="1"/>
  <c r="B51" i="1" s="1"/>
  <c r="B52" i="1" s="1"/>
  <c r="B53" i="1" s="1"/>
  <c r="B74" i="1" s="1"/>
  <c r="B76" i="1" s="1"/>
  <c r="B83" i="1" s="1"/>
  <c r="B85" i="1" s="1"/>
  <c r="B87" i="1" s="1"/>
  <c r="N22" i="1"/>
  <c r="L22" i="1"/>
  <c r="P22" i="1" l="1"/>
  <c r="H22" i="1" s="1"/>
  <c r="J22" i="1" l="1"/>
  <c r="J91" i="1" l="1"/>
  <c r="J95" i="1" s="1"/>
  <c r="J97" i="1" s="1"/>
</calcChain>
</file>

<file path=xl/sharedStrings.xml><?xml version="1.0" encoding="utf-8"?>
<sst xmlns="http://schemas.openxmlformats.org/spreadsheetml/2006/main" count="261" uniqueCount="127">
  <si>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</si>
  <si>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</si>
  <si>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</si>
  <si>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</si>
  <si>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</si>
  <si>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</si>
  <si>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</si>
  <si>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</si>
  <si>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</si>
  <si>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</si>
  <si>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</si>
  <si>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</si>
  <si>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</si>
  <si>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</si>
  <si>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</si>
  <si>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</si>
  <si>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</si>
  <si>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</si>
  <si>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</si>
  <si>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</si>
  <si>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</si>
  <si>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</si>
  <si>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</si>
  <si>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</si>
  <si>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</si>
  <si>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</si>
  <si>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</si>
  <si>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</si>
  <si>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</si>
  <si>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</si>
  <si>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</si>
  <si>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</si>
  <si>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</si>
  <si>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</si>
  <si>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</si>
  <si>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</si>
  <si>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</si>
  <si>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</si>
  <si>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</si>
  <si>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</si>
  <si>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</si>
  <si>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</si>
  <si>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</si>
  <si>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</si>
  <si>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</si>
  <si>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</si>
  <si>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</si>
  <si>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</si>
  <si>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</si>
  <si>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</si>
  <si>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</si>
  <si>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</si>
  <si>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</si>
  <si>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</si>
  <si>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</si>
  <si>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</si>
  <si>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</si>
  <si>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</si>
  <si>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</si>
  <si>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</si>
  <si>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</si>
  <si>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</si>
  <si>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</si>
  <si>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</si>
  <si>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</si>
  <si>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</si>
  <si>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</si>
  <si>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</si>
  <si>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</si>
  <si>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</si>
  <si>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fax: +7(342) 2337774</t>
  </si>
  <si>
    <t>Dear Regis-san</t>
  </si>
  <si>
    <t>Mrs. Nataliya Isupova (Malyshevskaya),</t>
  </si>
  <si>
    <t>Head of International Trade Department,</t>
  </si>
  <si>
    <t>JSCo "Minudobreniya", Perm, Russia</t>
  </si>
  <si>
    <t>tel: +7(342) 2207367; +7(342) 220-73-98 (515)</t>
  </si>
  <si>
    <t>e-mail: malyshevskaja@zmuperm.ru</t>
  </si>
  <si>
    <t>regards</t>
  </si>
  <si>
    <t>sugimoto</t>
  </si>
  <si>
    <t>pls go ahead the positioner with the same additional L/P and new TOKUMI No : V93-7939-00 as the attached</t>
  </si>
  <si>
    <t>On Wed, 31 Oct 2012 09:11:41 +0100</t>
  </si>
  <si>
    <t>Houllier Regis &lt;regis.houllier@airlitec.com&gt; wrote:</t>
  </si>
  <si>
    <t>&gt;Dear Sugimoto san,</t>
  </si>
  <si>
    <t>&gt; </t>
  </si>
  <si>
    <t>&gt;We have again a new inquiry for budget preparation from Minudobreynia</t>
  </si>
  <si>
    <t>&gt;for 40 positionner AVP and Gland packing for attached valves</t>
  </si>
  <si>
    <t>&gt;Can you confirm extra cost for option 7 Ghos approval at 20Kyen as said early this year?</t>
  </si>
  <si>
    <t>&gt;</t>
  </si>
  <si>
    <t>&gt;(1) AVP302-7 for Minudrobrenya</t>
  </si>
  <si>
    <t>&gt;Tokumi No : V93-6415-00</t>
  </si>
  <si>
    <t>&gt;AVP302-7[][][][]-[][][][]-[]9</t>
  </si>
  <si>
    <t>&gt;addtional L/P JPY20,000- / unit</t>
  </si>
  <si>
    <t>&gt;from AVP302-X[][][][]-[][][][]-[]9</t>
  </si>
  <si>
    <t>AVP302-7SD2B-XDYJ-9</t>
  </si>
  <si>
    <t>AVP Positioner</t>
  </si>
  <si>
    <t>Hart Type</t>
  </si>
  <si>
    <t>Gost approved</t>
  </si>
  <si>
    <t>Air pressure : 150 to 300Kpas</t>
  </si>
  <si>
    <t>No pressure regulator</t>
  </si>
  <si>
    <t>With mounting bracket Stainless steel for VA4, VA5</t>
  </si>
  <si>
    <t>AVP302-7SD2B- XDYW-9</t>
  </si>
  <si>
    <t>dito With mounting bracket Stainless steel for VA1 - VA3</t>
  </si>
  <si>
    <t>dito With mounting bracket Stainless steel for VA1 - VA6</t>
  </si>
  <si>
    <t>3 months</t>
  </si>
  <si>
    <t>AVP302-7SD2B- XDMC-9</t>
  </si>
  <si>
    <t>dito With mounting bracket Stainless steel for Maso 37, 38</t>
  </si>
  <si>
    <t xml:space="preserve">dito With mounting bracket Stainless steel for SLOP </t>
  </si>
  <si>
    <t>with reversing relay for double acting actuator</t>
  </si>
  <si>
    <t>AVP302-7SD2B- XDFB-9</t>
  </si>
  <si>
    <t>dito With mounting bracket Stainless steel for fisher</t>
  </si>
  <si>
    <t>Q2012RH387</t>
  </si>
  <si>
    <t>AVP302-7SD1B- XDYW-9</t>
  </si>
  <si>
    <t>Air pressure : 130 to 150Kpas</t>
  </si>
  <si>
    <t>AVP302-7SD2B- XDYJ-9</t>
  </si>
  <si>
    <t>dito With mounting bracket Stainless steel for VA4 - VA5</t>
  </si>
  <si>
    <t>AVP202-ESD2B-X5YJ-M</t>
  </si>
  <si>
    <t>AVP Positioner remote type</t>
  </si>
  <si>
    <t>Hart Type, TIIS Flame proof</t>
  </si>
  <si>
    <t>Cable length : 5 meters</t>
  </si>
  <si>
    <t>With mounting bracket Stainless steel for VA4 - VA5</t>
  </si>
  <si>
    <t>Air pressure : 300 to 400Kpas</t>
  </si>
  <si>
    <t>Cable length : 10 meters</t>
  </si>
  <si>
    <t>Without mounting bracket</t>
  </si>
  <si>
    <t>REV1</t>
  </si>
  <si>
    <r>
      <t>AVP302-7SD</t>
    </r>
    <r>
      <rPr>
        <b/>
        <sz val="10"/>
        <color rgb="FFFF0000"/>
        <rFont val="Arial"/>
        <family val="2"/>
      </rPr>
      <t>1</t>
    </r>
    <r>
      <rPr>
        <b/>
        <sz val="10"/>
        <rFont val="Arial"/>
        <family val="2"/>
      </rPr>
      <t>B- XDYW-9</t>
    </r>
  </si>
  <si>
    <r>
      <t>AVP302-7SD</t>
    </r>
    <r>
      <rPr>
        <b/>
        <sz val="10"/>
        <color rgb="FFFF0000"/>
        <rFont val="Arial"/>
        <family val="2"/>
      </rPr>
      <t>3</t>
    </r>
    <r>
      <rPr>
        <b/>
        <sz val="10"/>
        <rFont val="Arial"/>
        <family val="2"/>
      </rPr>
      <t>B- XDY2-W9</t>
    </r>
  </si>
  <si>
    <r>
      <t>AVP202-ESD3B-XTXX-M</t>
    </r>
    <r>
      <rPr>
        <b/>
        <sz val="10"/>
        <color rgb="FFFF0000"/>
        <rFont val="Arial"/>
        <family val="2"/>
      </rPr>
      <t>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</si>
</sst>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18" fillId="0" borderId="0" xfId="0" applyFont="1" applyAlignment="1">
      <alignment vertical="center"/>
    </xf>
    <xf numFmtId="0" fontId="2" fillId="0" borderId="0" xfId="2" applyAlignment="1" applyProtection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38" fontId="19" fillId="0" borderId="0" xfId="3" applyNumberFormat="1" applyFont="1" applyFill="1" applyBorder="1" applyAlignment="1">
      <alignment horizontal="left" vertical="center"/>
    </xf>
    <xf numFmtId="1" fontId="19" fillId="0" borderId="0" xfId="3" applyNumberFormat="1" applyFont="1" applyBorder="1" applyAlignment="1" applyProtection="1">
      <alignment horizontal="center" vertical="center"/>
      <protection locked="0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lyshevskaja@zmuperm.ru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130"/>
  <sheetViews>
    <sheetView tabSelected="1" zoomScaleNormal="100" workbookViewId="0">
      <selection activeCell="F75" sqref="F7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.75" style="1" customWidth="1"/>
    <col min="5" max="5" width="29.375" style="1" customWidth="1"/>
    <col min="6" max="6" width="23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10.125" style="84" bestFit="1" customWidth="1"/>
    <col min="13" max="13" width="9" style="84" customWidth="1"/>
    <col min="14" max="14" width="11.25" style="84" customWidth="1"/>
    <col min="15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 t="s">
        <v>123</v>
      </c>
      <c r="I2" s="29" t="s">
        <v>28</v>
      </c>
      <c r="J2" s="10" t="s">
        <v>23</v>
      </c>
      <c r="K2" s="2"/>
      <c r="M2" s="117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M3" s="117"/>
    </row>
    <row r="4" spans="1:230" s="4" customFormat="1" ht="15" customHeight="1">
      <c r="A4" s="119" t="s">
        <v>24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/>
      <c r="M4" s="117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20" t="s">
        <v>25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/>
      <c r="M5" s="117"/>
      <c r="N5"/>
      <c r="O5"/>
      <c r="P5"/>
      <c r="Q5" s="85"/>
      <c r="R5" s="117" t="s">
        <v>71</v>
      </c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 s="117"/>
      <c r="N6"/>
      <c r="O6"/>
      <c r="P6"/>
      <c r="Q6" s="85"/>
      <c r="R6" s="117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72</v>
      </c>
      <c r="E7" s="17"/>
      <c r="F7" s="85"/>
      <c r="G7" s="21"/>
      <c r="H7" s="33" t="s">
        <v>1</v>
      </c>
      <c r="I7" s="17"/>
      <c r="J7" s="77">
        <v>41234</v>
      </c>
      <c r="K7" s="21"/>
      <c r="L7"/>
      <c r="M7" s="117"/>
      <c r="N7"/>
      <c r="O7"/>
      <c r="P7"/>
      <c r="R7" s="117" t="s">
        <v>79</v>
      </c>
    </row>
    <row r="8" spans="1:230" ht="15.75" customHeight="1">
      <c r="A8" s="17"/>
      <c r="B8" s="21"/>
      <c r="C8" s="21"/>
      <c r="D8" s="116" t="s">
        <v>73</v>
      </c>
      <c r="E8" s="17"/>
      <c r="F8" s="84"/>
      <c r="G8" s="33"/>
      <c r="H8" s="17"/>
      <c r="I8" s="17"/>
      <c r="J8" s="17"/>
      <c r="K8" s="21"/>
      <c r="L8"/>
      <c r="M8" s="117"/>
      <c r="N8"/>
      <c r="O8"/>
      <c r="P8"/>
      <c r="R8" s="117"/>
    </row>
    <row r="9" spans="1:230" ht="15.75" customHeight="1">
      <c r="A9" s="17"/>
      <c r="B9" s="21"/>
      <c r="C9" s="21"/>
      <c r="D9" s="116" t="s">
        <v>74</v>
      </c>
      <c r="E9" s="17"/>
      <c r="F9" s="84"/>
      <c r="G9" s="33"/>
      <c r="H9" s="17"/>
      <c r="J9" s="17"/>
      <c r="K9" s="21"/>
      <c r="L9"/>
      <c r="M9" s="117"/>
      <c r="N9"/>
      <c r="O9"/>
      <c r="P9"/>
      <c r="R9" s="117" t="s">
        <v>77</v>
      </c>
    </row>
    <row r="10" spans="1:230" ht="15.75" customHeight="1">
      <c r="A10" s="17"/>
      <c r="B10" s="21"/>
      <c r="C10" s="21"/>
      <c r="D10" s="116" t="s">
        <v>75</v>
      </c>
      <c r="E10" s="87"/>
      <c r="G10" s="21"/>
      <c r="H10" s="20" t="s">
        <v>16</v>
      </c>
      <c r="J10" s="17"/>
      <c r="K10" s="35"/>
      <c r="L10"/>
      <c r="M10" s="117"/>
      <c r="N10"/>
      <c r="O10"/>
      <c r="P10"/>
      <c r="R10" s="117" t="s">
        <v>78</v>
      </c>
    </row>
    <row r="11" spans="1:230" ht="15.75" customHeight="1">
      <c r="A11" s="17"/>
      <c r="B11" s="81" t="s">
        <v>27</v>
      </c>
      <c r="C11" s="21"/>
      <c r="D11" s="116" t="s">
        <v>70</v>
      </c>
      <c r="E11" s="17"/>
      <c r="F11" s="84"/>
      <c r="G11" s="17"/>
      <c r="H11" s="20" t="s">
        <v>17</v>
      </c>
      <c r="I11" s="20"/>
      <c r="J11" s="34" t="s">
        <v>110</v>
      </c>
      <c r="K11" s="21"/>
      <c r="L11"/>
      <c r="M11" s="117"/>
      <c r="N11"/>
      <c r="O11"/>
      <c r="P11"/>
      <c r="R11" s="117"/>
    </row>
    <row r="12" spans="1:230" ht="15.75" customHeight="1">
      <c r="A12" s="17"/>
      <c r="B12" s="81" t="s">
        <v>30</v>
      </c>
      <c r="C12" s="21"/>
      <c r="D12" s="116" t="s">
        <v>76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 s="117"/>
      <c r="N12"/>
      <c r="O12"/>
      <c r="P12"/>
      <c r="R12" s="117" t="s">
        <v>80</v>
      </c>
    </row>
    <row r="13" spans="1:230" ht="15.75" customHeight="1">
      <c r="A13" s="17"/>
      <c r="B13" s="81" t="s">
        <v>29</v>
      </c>
      <c r="C13" s="21"/>
      <c r="D13" s="116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 s="117"/>
      <c r="N13"/>
      <c r="O13"/>
      <c r="P13"/>
      <c r="R13" s="118" t="s">
        <v>81</v>
      </c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51</v>
      </c>
      <c r="K14" s="21"/>
      <c r="L14"/>
      <c r="M14" s="117"/>
      <c r="N14"/>
      <c r="O14"/>
      <c r="P14"/>
      <c r="R14" s="117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 s="117"/>
      <c r="N15"/>
      <c r="O15"/>
      <c r="P15"/>
      <c r="R15" s="117" t="s">
        <v>82</v>
      </c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 s="117"/>
      <c r="N16"/>
      <c r="O16"/>
      <c r="P16"/>
      <c r="R16" s="117" t="s">
        <v>83</v>
      </c>
    </row>
    <row r="17" spans="1:18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M17" s="117"/>
      <c r="R17" s="117" t="s">
        <v>84</v>
      </c>
    </row>
    <row r="18" spans="1:18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  <c r="M18" s="117"/>
      <c r="R18" s="117" t="s">
        <v>85</v>
      </c>
    </row>
    <row r="19" spans="1:18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  <c r="M19" s="117"/>
      <c r="R19" s="117" t="s">
        <v>83</v>
      </c>
    </row>
    <row r="20" spans="1:18" ht="15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  <c r="M20" s="117"/>
      <c r="R20" s="117" t="s">
        <v>86</v>
      </c>
    </row>
    <row r="21" spans="1:18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17" t="s">
        <v>66</v>
      </c>
      <c r="N21" s="96" t="s">
        <v>67</v>
      </c>
      <c r="O21" s="97" t="s">
        <v>68</v>
      </c>
      <c r="P21" s="95" t="s">
        <v>69</v>
      </c>
      <c r="R21" s="117" t="s">
        <v>83</v>
      </c>
    </row>
    <row r="22" spans="1:18" s="17" customFormat="1" ht="15.75" customHeight="1">
      <c r="B22" s="100">
        <v>1</v>
      </c>
      <c r="C22" s="101"/>
      <c r="D22" s="105" t="s">
        <v>93</v>
      </c>
      <c r="E22" s="102" t="s">
        <v>94</v>
      </c>
      <c r="G22" s="110">
        <v>1</v>
      </c>
      <c r="H22" s="107">
        <f>ROUND(P22,0)</f>
        <v>750</v>
      </c>
      <c r="I22" s="50"/>
      <c r="J22" s="50">
        <f>G22*H22</f>
        <v>750</v>
      </c>
      <c r="K22" s="79" t="s">
        <v>103</v>
      </c>
      <c r="L22" s="108">
        <f>153+20+7</f>
        <v>180</v>
      </c>
      <c r="M22" s="98">
        <v>0.25</v>
      </c>
      <c r="N22" s="113">
        <f>L22*M22*1000/100</f>
        <v>450</v>
      </c>
      <c r="O22" s="114">
        <v>0.4</v>
      </c>
      <c r="P22" s="17">
        <f>N22/(1-O22)</f>
        <v>750</v>
      </c>
      <c r="R22" s="117" t="s">
        <v>87</v>
      </c>
    </row>
    <row r="23" spans="1:18" s="95" customFormat="1" ht="15.75" customHeight="1">
      <c r="B23" s="103"/>
      <c r="C23" s="100"/>
      <c r="D23" s="105"/>
      <c r="E23" s="104" t="s">
        <v>95</v>
      </c>
      <c r="G23" s="111"/>
      <c r="H23" s="107"/>
      <c r="I23" s="94"/>
      <c r="J23" s="50"/>
      <c r="K23" s="79"/>
      <c r="L23" s="109"/>
      <c r="M23" s="98"/>
      <c r="N23" s="96"/>
      <c r="O23" s="97"/>
      <c r="R23" s="117" t="s">
        <v>83</v>
      </c>
    </row>
    <row r="24" spans="1:18" s="95" customFormat="1" ht="15.75" customHeight="1">
      <c r="B24" s="100"/>
      <c r="C24" s="100"/>
      <c r="D24" s="105"/>
      <c r="E24" s="104" t="s">
        <v>96</v>
      </c>
      <c r="G24" s="110"/>
      <c r="H24" s="107"/>
      <c r="I24" s="50"/>
      <c r="J24" s="50"/>
      <c r="K24" s="79"/>
      <c r="L24" s="108"/>
      <c r="M24" s="98"/>
      <c r="N24" s="113"/>
      <c r="O24" s="114"/>
      <c r="P24" s="17"/>
      <c r="R24" s="117" t="s">
        <v>88</v>
      </c>
    </row>
    <row r="25" spans="1:18" s="95" customFormat="1" ht="15.75" customHeight="1">
      <c r="B25" s="100"/>
      <c r="C25" s="100"/>
      <c r="D25" s="105"/>
      <c r="E25" s="104" t="s">
        <v>97</v>
      </c>
      <c r="G25" s="111"/>
      <c r="H25" s="107"/>
      <c r="I25" s="94"/>
      <c r="J25" s="50"/>
      <c r="K25" s="79"/>
      <c r="L25" s="109"/>
      <c r="M25" s="98"/>
      <c r="N25" s="96"/>
      <c r="O25" s="97"/>
      <c r="R25" s="117" t="s">
        <v>83</v>
      </c>
    </row>
    <row r="26" spans="1:18" s="95" customFormat="1" ht="15.75" customHeight="1">
      <c r="B26" s="100"/>
      <c r="C26" s="100"/>
      <c r="D26" s="105"/>
      <c r="E26" s="104" t="s">
        <v>98</v>
      </c>
      <c r="G26" s="110"/>
      <c r="H26" s="107"/>
      <c r="I26" s="50"/>
      <c r="J26" s="50"/>
      <c r="K26" s="79"/>
      <c r="L26" s="109"/>
      <c r="M26" s="98"/>
      <c r="N26" s="113"/>
      <c r="O26" s="114"/>
      <c r="P26" s="17"/>
      <c r="R26" s="117" t="s">
        <v>89</v>
      </c>
    </row>
    <row r="27" spans="1:18" s="95" customFormat="1" ht="15.75" customHeight="1">
      <c r="B27" s="100"/>
      <c r="C27" s="100"/>
      <c r="D27" s="105"/>
      <c r="E27" s="104" t="s">
        <v>99</v>
      </c>
      <c r="G27" s="111"/>
      <c r="H27" s="107"/>
      <c r="I27" s="94"/>
      <c r="J27" s="50"/>
      <c r="K27" s="79"/>
      <c r="M27" s="98"/>
      <c r="N27" s="96"/>
      <c r="O27" s="97"/>
      <c r="R27" s="117" t="s">
        <v>83</v>
      </c>
    </row>
    <row r="28" spans="1:18" s="95" customFormat="1" ht="15.75" customHeight="1">
      <c r="B28" s="100">
        <v>2</v>
      </c>
      <c r="C28" s="100"/>
      <c r="D28" s="105" t="s">
        <v>100</v>
      </c>
      <c r="E28" s="104" t="s">
        <v>101</v>
      </c>
      <c r="G28" s="110">
        <v>1</v>
      </c>
      <c r="H28" s="107">
        <f>ROUND(P28,0)</f>
        <v>750</v>
      </c>
      <c r="I28" s="50"/>
      <c r="J28" s="50">
        <f>G28*H28</f>
        <v>750</v>
      </c>
      <c r="K28" s="79" t="s">
        <v>103</v>
      </c>
      <c r="L28" s="108">
        <f>153+20+7</f>
        <v>180</v>
      </c>
      <c r="M28" s="98">
        <v>0.25</v>
      </c>
      <c r="N28" s="113">
        <f>L28*M28*1000/100</f>
        <v>450</v>
      </c>
      <c r="O28" s="114">
        <v>0.4</v>
      </c>
      <c r="P28" s="17">
        <f>N28/(1-O28)</f>
        <v>750</v>
      </c>
      <c r="R28" s="117" t="s">
        <v>90</v>
      </c>
    </row>
    <row r="29" spans="1:18" s="95" customFormat="1" ht="15.75" customHeight="1">
      <c r="B29" s="100">
        <f>B28+1</f>
        <v>3</v>
      </c>
      <c r="C29" s="100"/>
      <c r="D29" s="105" t="s">
        <v>100</v>
      </c>
      <c r="E29" s="104" t="s">
        <v>101</v>
      </c>
      <c r="G29" s="110">
        <v>1</v>
      </c>
      <c r="H29" s="107">
        <f t="shared" ref="H29:H36" si="0">ROUND(P29,0)</f>
        <v>750</v>
      </c>
      <c r="I29" s="50"/>
      <c r="J29" s="50">
        <f t="shared" ref="J29:J36" si="1">G29*H29</f>
        <v>750</v>
      </c>
      <c r="K29" s="79" t="s">
        <v>103</v>
      </c>
      <c r="L29" s="108">
        <f t="shared" ref="L29:L36" si="2">153+20+7</f>
        <v>180</v>
      </c>
      <c r="M29" s="98">
        <v>0.25</v>
      </c>
      <c r="N29" s="113">
        <f t="shared" ref="N29:N36" si="3">L29*M29*1000/100</f>
        <v>450</v>
      </c>
      <c r="O29" s="114">
        <v>0.4</v>
      </c>
      <c r="P29" s="17">
        <f t="shared" ref="P29:P36" si="4">N29/(1-O29)</f>
        <v>750</v>
      </c>
      <c r="R29" s="117" t="s">
        <v>83</v>
      </c>
    </row>
    <row r="30" spans="1:18" s="95" customFormat="1" ht="15.75" customHeight="1">
      <c r="B30" s="100">
        <f t="shared" ref="B30:B48" si="5">B29+1</f>
        <v>4</v>
      </c>
      <c r="C30" s="100"/>
      <c r="D30" s="105" t="s">
        <v>100</v>
      </c>
      <c r="E30" s="104" t="s">
        <v>101</v>
      </c>
      <c r="G30" s="110">
        <v>1</v>
      </c>
      <c r="H30" s="107">
        <f t="shared" si="0"/>
        <v>750</v>
      </c>
      <c r="I30" s="50"/>
      <c r="J30" s="50">
        <f t="shared" si="1"/>
        <v>750</v>
      </c>
      <c r="K30" s="79" t="s">
        <v>103</v>
      </c>
      <c r="L30" s="108">
        <f t="shared" si="2"/>
        <v>180</v>
      </c>
      <c r="M30" s="98">
        <v>0.25</v>
      </c>
      <c r="N30" s="113">
        <f t="shared" si="3"/>
        <v>450</v>
      </c>
      <c r="O30" s="114">
        <v>0.4</v>
      </c>
      <c r="P30" s="17">
        <f t="shared" si="4"/>
        <v>750</v>
      </c>
      <c r="R30" s="117" t="s">
        <v>91</v>
      </c>
    </row>
    <row r="31" spans="1:18" s="95" customFormat="1" ht="15.75" customHeight="1">
      <c r="B31" s="100">
        <f t="shared" si="5"/>
        <v>5</v>
      </c>
      <c r="C31" s="100"/>
      <c r="D31" s="105" t="s">
        <v>100</v>
      </c>
      <c r="E31" s="104" t="s">
        <v>101</v>
      </c>
      <c r="G31" s="110">
        <v>1</v>
      </c>
      <c r="H31" s="107">
        <f t="shared" si="0"/>
        <v>750</v>
      </c>
      <c r="I31" s="50"/>
      <c r="J31" s="50">
        <f t="shared" si="1"/>
        <v>750</v>
      </c>
      <c r="K31" s="79" t="s">
        <v>103</v>
      </c>
      <c r="L31" s="108">
        <f t="shared" si="2"/>
        <v>180</v>
      </c>
      <c r="M31" s="98">
        <v>0.25</v>
      </c>
      <c r="N31" s="113">
        <f t="shared" si="3"/>
        <v>450</v>
      </c>
      <c r="O31" s="114">
        <v>0.4</v>
      </c>
      <c r="P31" s="17">
        <f t="shared" si="4"/>
        <v>750</v>
      </c>
      <c r="R31" s="117" t="s">
        <v>83</v>
      </c>
    </row>
    <row r="32" spans="1:18" s="95" customFormat="1" ht="15.75" customHeight="1">
      <c r="B32" s="100">
        <f t="shared" si="5"/>
        <v>6</v>
      </c>
      <c r="C32" s="100"/>
      <c r="D32" s="105" t="s">
        <v>100</v>
      </c>
      <c r="E32" s="104" t="s">
        <v>101</v>
      </c>
      <c r="G32" s="110">
        <v>1</v>
      </c>
      <c r="H32" s="107">
        <f t="shared" si="0"/>
        <v>750</v>
      </c>
      <c r="I32" s="50"/>
      <c r="J32" s="50">
        <f t="shared" si="1"/>
        <v>750</v>
      </c>
      <c r="K32" s="79" t="s">
        <v>103</v>
      </c>
      <c r="L32" s="108">
        <f t="shared" si="2"/>
        <v>180</v>
      </c>
      <c r="M32" s="98">
        <v>0.25</v>
      </c>
      <c r="N32" s="113">
        <f t="shared" si="3"/>
        <v>450</v>
      </c>
      <c r="O32" s="114">
        <v>0.4</v>
      </c>
      <c r="P32" s="17">
        <f t="shared" si="4"/>
        <v>750</v>
      </c>
      <c r="R32" s="117" t="s">
        <v>92</v>
      </c>
    </row>
    <row r="33" spans="2:16" s="95" customFormat="1" ht="15.75" customHeight="1">
      <c r="B33" s="100">
        <f t="shared" si="5"/>
        <v>7</v>
      </c>
      <c r="C33" s="100"/>
      <c r="D33" s="105" t="s">
        <v>100</v>
      </c>
      <c r="E33" s="104" t="s">
        <v>101</v>
      </c>
      <c r="G33" s="110">
        <v>1</v>
      </c>
      <c r="H33" s="107">
        <f t="shared" si="0"/>
        <v>750</v>
      </c>
      <c r="I33" s="50"/>
      <c r="J33" s="50">
        <f t="shared" si="1"/>
        <v>750</v>
      </c>
      <c r="K33" s="79" t="s">
        <v>103</v>
      </c>
      <c r="L33" s="108">
        <f t="shared" si="2"/>
        <v>180</v>
      </c>
      <c r="M33" s="98">
        <v>0.25</v>
      </c>
      <c r="N33" s="113">
        <f t="shared" si="3"/>
        <v>450</v>
      </c>
      <c r="O33" s="114">
        <v>0.4</v>
      </c>
      <c r="P33" s="17">
        <f t="shared" si="4"/>
        <v>750</v>
      </c>
    </row>
    <row r="34" spans="2:16" s="95" customFormat="1" ht="15.75" customHeight="1">
      <c r="B34" s="100">
        <f t="shared" si="5"/>
        <v>8</v>
      </c>
      <c r="C34" s="100"/>
      <c r="D34" s="105" t="s">
        <v>100</v>
      </c>
      <c r="E34" s="104" t="s">
        <v>101</v>
      </c>
      <c r="G34" s="110">
        <v>1</v>
      </c>
      <c r="H34" s="107">
        <f t="shared" si="0"/>
        <v>750</v>
      </c>
      <c r="I34" s="50"/>
      <c r="J34" s="50">
        <f t="shared" si="1"/>
        <v>750</v>
      </c>
      <c r="K34" s="79" t="s">
        <v>103</v>
      </c>
      <c r="L34" s="108">
        <f t="shared" si="2"/>
        <v>180</v>
      </c>
      <c r="M34" s="98">
        <v>0.25</v>
      </c>
      <c r="N34" s="113">
        <f t="shared" si="3"/>
        <v>450</v>
      </c>
      <c r="O34" s="114">
        <v>0.4</v>
      </c>
      <c r="P34" s="17">
        <f t="shared" si="4"/>
        <v>750</v>
      </c>
    </row>
    <row r="35" spans="2:16" s="95" customFormat="1" ht="15.75" customHeight="1">
      <c r="B35" s="100">
        <f t="shared" si="5"/>
        <v>9</v>
      </c>
      <c r="C35" s="100"/>
      <c r="D35" s="105" t="s">
        <v>100</v>
      </c>
      <c r="E35" s="104" t="s">
        <v>101</v>
      </c>
      <c r="G35" s="110">
        <v>1</v>
      </c>
      <c r="H35" s="107">
        <f t="shared" si="0"/>
        <v>750</v>
      </c>
      <c r="I35" s="50"/>
      <c r="J35" s="50">
        <f t="shared" si="1"/>
        <v>750</v>
      </c>
      <c r="K35" s="79" t="s">
        <v>103</v>
      </c>
      <c r="L35" s="108">
        <f t="shared" si="2"/>
        <v>180</v>
      </c>
      <c r="M35" s="98">
        <v>0.25</v>
      </c>
      <c r="N35" s="113">
        <f t="shared" si="3"/>
        <v>450</v>
      </c>
      <c r="O35" s="114">
        <v>0.4</v>
      </c>
      <c r="P35" s="17">
        <f t="shared" si="4"/>
        <v>750</v>
      </c>
    </row>
    <row r="36" spans="2:16" s="95" customFormat="1" ht="15.75" customHeight="1">
      <c r="B36" s="100">
        <f t="shared" si="5"/>
        <v>10</v>
      </c>
      <c r="C36" s="100"/>
      <c r="D36" s="105" t="s">
        <v>124</v>
      </c>
      <c r="E36" s="104" t="s">
        <v>101</v>
      </c>
      <c r="G36" s="110">
        <v>1</v>
      </c>
      <c r="H36" s="107">
        <f t="shared" si="0"/>
        <v>750</v>
      </c>
      <c r="I36" s="50"/>
      <c r="J36" s="50">
        <f t="shared" si="1"/>
        <v>750</v>
      </c>
      <c r="K36" s="79" t="s">
        <v>103</v>
      </c>
      <c r="L36" s="108">
        <f t="shared" si="2"/>
        <v>180</v>
      </c>
      <c r="M36" s="98">
        <v>0.25</v>
      </c>
      <c r="N36" s="113">
        <f t="shared" si="3"/>
        <v>450</v>
      </c>
      <c r="O36" s="114">
        <v>0.4</v>
      </c>
      <c r="P36" s="17">
        <f t="shared" si="4"/>
        <v>750</v>
      </c>
    </row>
    <row r="37" spans="2:16" s="95" customFormat="1" ht="15.75" customHeight="1">
      <c r="B37" s="100">
        <f t="shared" si="5"/>
        <v>11</v>
      </c>
      <c r="C37" s="100"/>
      <c r="D37" s="105" t="s">
        <v>104</v>
      </c>
      <c r="E37" s="104" t="s">
        <v>105</v>
      </c>
      <c r="G37" s="110">
        <v>1</v>
      </c>
      <c r="H37" s="107">
        <f t="shared" ref="H37" si="6">ROUND(P37,0)</f>
        <v>888</v>
      </c>
      <c r="I37" s="50"/>
      <c r="J37" s="50">
        <f t="shared" ref="J37" si="7">G37*H37</f>
        <v>888</v>
      </c>
      <c r="K37" s="79" t="s">
        <v>103</v>
      </c>
      <c r="L37" s="108">
        <f>153+20+40</f>
        <v>213</v>
      </c>
      <c r="M37" s="98">
        <v>0.25</v>
      </c>
      <c r="N37" s="113">
        <f t="shared" ref="N37" si="8">L37*M37*1000/100</f>
        <v>532.5</v>
      </c>
      <c r="O37" s="114">
        <v>0.4</v>
      </c>
      <c r="P37" s="17">
        <f t="shared" ref="P37" si="9">N37/(1-O37)</f>
        <v>887.5</v>
      </c>
    </row>
    <row r="38" spans="2:16" s="95" customFormat="1" ht="15.75" customHeight="1">
      <c r="B38" s="100">
        <f t="shared" si="5"/>
        <v>12</v>
      </c>
      <c r="C38" s="100"/>
      <c r="D38" s="105" t="s">
        <v>104</v>
      </c>
      <c r="E38" s="104" t="s">
        <v>105</v>
      </c>
      <c r="G38" s="110">
        <v>1</v>
      </c>
      <c r="H38" s="107">
        <f t="shared" ref="H38:H44" si="10">ROUND(P38,0)</f>
        <v>888</v>
      </c>
      <c r="I38" s="50"/>
      <c r="J38" s="50">
        <f t="shared" ref="J38:J44" si="11">G38*H38</f>
        <v>888</v>
      </c>
      <c r="K38" s="79" t="s">
        <v>103</v>
      </c>
      <c r="L38" s="108">
        <f t="shared" ref="L38:L40" si="12">153+20+40</f>
        <v>213</v>
      </c>
      <c r="M38" s="98">
        <v>0.25</v>
      </c>
      <c r="N38" s="113">
        <f t="shared" ref="N38:N44" si="13">L38*M38*1000/100</f>
        <v>532.5</v>
      </c>
      <c r="O38" s="114">
        <v>0.4</v>
      </c>
      <c r="P38" s="17">
        <f t="shared" ref="P38:P44" si="14">N38/(1-O38)</f>
        <v>887.5</v>
      </c>
    </row>
    <row r="39" spans="2:16" s="95" customFormat="1" ht="15.75" customHeight="1">
      <c r="B39" s="100">
        <f t="shared" si="5"/>
        <v>13</v>
      </c>
      <c r="C39" s="100"/>
      <c r="D39" s="105" t="s">
        <v>104</v>
      </c>
      <c r="E39" s="104" t="s">
        <v>105</v>
      </c>
      <c r="G39" s="110">
        <v>1</v>
      </c>
      <c r="H39" s="107">
        <f t="shared" si="10"/>
        <v>888</v>
      </c>
      <c r="I39" s="50"/>
      <c r="J39" s="50">
        <f t="shared" si="11"/>
        <v>888</v>
      </c>
      <c r="K39" s="79" t="s">
        <v>103</v>
      </c>
      <c r="L39" s="108">
        <f t="shared" si="12"/>
        <v>213</v>
      </c>
      <c r="M39" s="98">
        <v>0.25</v>
      </c>
      <c r="N39" s="113">
        <f t="shared" si="13"/>
        <v>532.5</v>
      </c>
      <c r="O39" s="114">
        <v>0.4</v>
      </c>
      <c r="P39" s="17">
        <f t="shared" si="14"/>
        <v>887.5</v>
      </c>
    </row>
    <row r="40" spans="2:16" s="95" customFormat="1" ht="15.75" customHeight="1">
      <c r="B40" s="100">
        <f t="shared" si="5"/>
        <v>14</v>
      </c>
      <c r="C40" s="100"/>
      <c r="D40" s="105" t="s">
        <v>104</v>
      </c>
      <c r="E40" s="104" t="s">
        <v>105</v>
      </c>
      <c r="G40" s="110">
        <v>1</v>
      </c>
      <c r="H40" s="107">
        <f t="shared" si="10"/>
        <v>888</v>
      </c>
      <c r="I40" s="50"/>
      <c r="J40" s="50">
        <f t="shared" si="11"/>
        <v>888</v>
      </c>
      <c r="K40" s="79" t="s">
        <v>103</v>
      </c>
      <c r="L40" s="108">
        <f t="shared" si="12"/>
        <v>213</v>
      </c>
      <c r="M40" s="98">
        <v>0.25</v>
      </c>
      <c r="N40" s="113">
        <f t="shared" si="13"/>
        <v>532.5</v>
      </c>
      <c r="O40" s="114">
        <v>0.4</v>
      </c>
      <c r="P40" s="17">
        <f t="shared" si="14"/>
        <v>887.5</v>
      </c>
    </row>
    <row r="41" spans="2:16" s="95" customFormat="1" ht="15.75" customHeight="1">
      <c r="B41" s="100">
        <f t="shared" si="5"/>
        <v>15</v>
      </c>
      <c r="C41" s="100"/>
      <c r="D41" s="105" t="s">
        <v>100</v>
      </c>
      <c r="E41" s="104" t="s">
        <v>102</v>
      </c>
      <c r="G41" s="110">
        <v>1</v>
      </c>
      <c r="H41" s="107">
        <f t="shared" si="10"/>
        <v>750</v>
      </c>
      <c r="I41" s="50"/>
      <c r="J41" s="50">
        <f t="shared" si="11"/>
        <v>750</v>
      </c>
      <c r="K41" s="79" t="s">
        <v>103</v>
      </c>
      <c r="L41" s="108">
        <f t="shared" ref="L41:L43" si="15">153+20+7</f>
        <v>180</v>
      </c>
      <c r="M41" s="98">
        <v>0.25</v>
      </c>
      <c r="N41" s="113">
        <f t="shared" si="13"/>
        <v>450</v>
      </c>
      <c r="O41" s="114">
        <v>0.4</v>
      </c>
      <c r="P41" s="17">
        <f t="shared" si="14"/>
        <v>750</v>
      </c>
    </row>
    <row r="42" spans="2:16" s="95" customFormat="1" ht="15.75" customHeight="1">
      <c r="B42" s="100">
        <f t="shared" si="5"/>
        <v>16</v>
      </c>
      <c r="C42" s="100"/>
      <c r="D42" s="105" t="s">
        <v>124</v>
      </c>
      <c r="E42" s="104" t="s">
        <v>102</v>
      </c>
      <c r="G42" s="110">
        <v>1</v>
      </c>
      <c r="H42" s="107">
        <f t="shared" si="10"/>
        <v>750</v>
      </c>
      <c r="I42" s="50"/>
      <c r="J42" s="50">
        <f t="shared" si="11"/>
        <v>750</v>
      </c>
      <c r="K42" s="79" t="s">
        <v>103</v>
      </c>
      <c r="L42" s="108">
        <f t="shared" si="15"/>
        <v>180</v>
      </c>
      <c r="M42" s="98">
        <v>0.25</v>
      </c>
      <c r="N42" s="113">
        <f t="shared" si="13"/>
        <v>450</v>
      </c>
      <c r="O42" s="114">
        <v>0.4</v>
      </c>
      <c r="P42" s="17">
        <f t="shared" si="14"/>
        <v>750</v>
      </c>
    </row>
    <row r="43" spans="2:16" s="95" customFormat="1" ht="15.75" customHeight="1">
      <c r="B43" s="100">
        <f t="shared" si="5"/>
        <v>17</v>
      </c>
      <c r="C43" s="100"/>
      <c r="D43" s="105" t="s">
        <v>100</v>
      </c>
      <c r="E43" s="104" t="s">
        <v>102</v>
      </c>
      <c r="G43" s="110">
        <v>1</v>
      </c>
      <c r="H43" s="107">
        <f t="shared" si="10"/>
        <v>750</v>
      </c>
      <c r="I43" s="50"/>
      <c r="J43" s="50">
        <f t="shared" si="11"/>
        <v>750</v>
      </c>
      <c r="K43" s="79" t="s">
        <v>103</v>
      </c>
      <c r="L43" s="108">
        <f t="shared" si="15"/>
        <v>180</v>
      </c>
      <c r="M43" s="98">
        <v>0.25</v>
      </c>
      <c r="N43" s="113">
        <f t="shared" si="13"/>
        <v>450</v>
      </c>
      <c r="O43" s="114">
        <v>0.4</v>
      </c>
      <c r="P43" s="17">
        <f t="shared" si="14"/>
        <v>750</v>
      </c>
    </row>
    <row r="44" spans="2:16" s="95" customFormat="1" ht="15.75" customHeight="1">
      <c r="B44" s="100">
        <f t="shared" si="5"/>
        <v>18</v>
      </c>
      <c r="C44" s="100"/>
      <c r="D44" s="105" t="s">
        <v>125</v>
      </c>
      <c r="E44" s="104" t="s">
        <v>106</v>
      </c>
      <c r="G44" s="110">
        <v>1</v>
      </c>
      <c r="H44" s="107">
        <f t="shared" si="10"/>
        <v>971</v>
      </c>
      <c r="I44" s="50"/>
      <c r="J44" s="50">
        <f t="shared" si="11"/>
        <v>971</v>
      </c>
      <c r="K44" s="79" t="s">
        <v>103</v>
      </c>
      <c r="L44" s="108">
        <f>153+20+15+45</f>
        <v>233</v>
      </c>
      <c r="M44" s="98">
        <v>0.25</v>
      </c>
      <c r="N44" s="113">
        <f t="shared" si="13"/>
        <v>582.5</v>
      </c>
      <c r="O44" s="114">
        <v>0.4</v>
      </c>
      <c r="P44" s="17">
        <f t="shared" si="14"/>
        <v>970.83333333333337</v>
      </c>
    </row>
    <row r="45" spans="2:16" s="95" customFormat="1" ht="15.75" customHeight="1">
      <c r="B45" s="100"/>
      <c r="C45" s="100"/>
      <c r="D45" s="105"/>
      <c r="E45" s="104" t="s">
        <v>107</v>
      </c>
      <c r="G45" s="110"/>
      <c r="H45" s="107"/>
      <c r="I45" s="50"/>
      <c r="J45" s="50"/>
      <c r="K45" s="79"/>
      <c r="L45" s="108"/>
      <c r="M45" s="98"/>
      <c r="N45" s="113"/>
      <c r="O45" s="114"/>
      <c r="P45" s="17"/>
    </row>
    <row r="46" spans="2:16" s="95" customFormat="1" ht="15.75" customHeight="1">
      <c r="B46" s="100">
        <f>B44+1</f>
        <v>19</v>
      </c>
      <c r="C46" s="100"/>
      <c r="D46" s="105" t="s">
        <v>108</v>
      </c>
      <c r="E46" s="104" t="s">
        <v>109</v>
      </c>
      <c r="G46" s="110">
        <v>1</v>
      </c>
      <c r="H46" s="107">
        <f>ROUND(P46,0)</f>
        <v>825</v>
      </c>
      <c r="I46" s="50"/>
      <c r="J46" s="50">
        <f>G46*H46</f>
        <v>825</v>
      </c>
      <c r="K46" s="79" t="s">
        <v>103</v>
      </c>
      <c r="L46" s="108">
        <f>153+20+25</f>
        <v>198</v>
      </c>
      <c r="M46" s="98">
        <v>0.25</v>
      </c>
      <c r="N46" s="113">
        <f>L46*M46*1000/100</f>
        <v>495</v>
      </c>
      <c r="O46" s="114">
        <v>0.4</v>
      </c>
      <c r="P46" s="17">
        <f>N46/(1-O46)</f>
        <v>825</v>
      </c>
    </row>
    <row r="47" spans="2:16" s="95" customFormat="1" ht="15.75" customHeight="1">
      <c r="B47" s="100">
        <f t="shared" si="5"/>
        <v>20</v>
      </c>
      <c r="C47" s="100"/>
      <c r="D47" s="105" t="s">
        <v>108</v>
      </c>
      <c r="E47" s="104" t="s">
        <v>109</v>
      </c>
      <c r="G47" s="110">
        <v>1</v>
      </c>
      <c r="H47" s="107">
        <f>ROUND(P47,0)</f>
        <v>825</v>
      </c>
      <c r="I47" s="50"/>
      <c r="J47" s="50">
        <f>G47*H47</f>
        <v>825</v>
      </c>
      <c r="K47" s="79" t="s">
        <v>103</v>
      </c>
      <c r="L47" s="108">
        <f>153+20+25</f>
        <v>198</v>
      </c>
      <c r="M47" s="98">
        <v>0.25</v>
      </c>
      <c r="N47" s="113">
        <f>L47*M47*1000/100</f>
        <v>495</v>
      </c>
      <c r="O47" s="114">
        <v>0.4</v>
      </c>
      <c r="P47" s="17">
        <f>N47/(1-O47)</f>
        <v>825</v>
      </c>
    </row>
    <row r="48" spans="2:16" s="95" customFormat="1" ht="15.75" customHeight="1">
      <c r="B48" s="100">
        <f t="shared" si="5"/>
        <v>21</v>
      </c>
      <c r="C48" s="100"/>
      <c r="D48" s="105" t="s">
        <v>111</v>
      </c>
      <c r="E48" s="104" t="s">
        <v>101</v>
      </c>
      <c r="G48" s="110">
        <v>1</v>
      </c>
      <c r="H48" s="107">
        <f t="shared" ref="H48" si="16">ROUND(P48,0)</f>
        <v>750</v>
      </c>
      <c r="I48" s="50"/>
      <c r="J48" s="50">
        <f t="shared" ref="J48" si="17">G48*H48</f>
        <v>750</v>
      </c>
      <c r="K48" s="79" t="s">
        <v>103</v>
      </c>
      <c r="L48" s="108">
        <f t="shared" ref="L48" si="18">153+20+7</f>
        <v>180</v>
      </c>
      <c r="M48" s="98">
        <v>0.25</v>
      </c>
      <c r="N48" s="113">
        <f t="shared" ref="N48" si="19">L48*M48*1000/100</f>
        <v>450</v>
      </c>
      <c r="O48" s="114">
        <v>0.4</v>
      </c>
      <c r="P48" s="17">
        <f t="shared" ref="P48" si="20">N48/(1-O48)</f>
        <v>750</v>
      </c>
    </row>
    <row r="49" spans="2:16" s="95" customFormat="1" ht="15.75" customHeight="1">
      <c r="C49" s="100"/>
      <c r="D49" s="105"/>
      <c r="E49" s="104" t="s">
        <v>112</v>
      </c>
      <c r="G49" s="110"/>
      <c r="H49" s="107"/>
      <c r="I49" s="50"/>
      <c r="J49" s="50"/>
      <c r="K49" s="79"/>
      <c r="L49" s="108"/>
      <c r="M49" s="98"/>
      <c r="N49" s="113"/>
      <c r="O49" s="114"/>
      <c r="P49" s="17"/>
    </row>
    <row r="50" spans="2:16" s="95" customFormat="1" ht="15.75" customHeight="1">
      <c r="B50" s="100">
        <f>B48+1</f>
        <v>22</v>
      </c>
      <c r="C50" s="100"/>
      <c r="D50" s="105" t="s">
        <v>100</v>
      </c>
      <c r="E50" s="104" t="s">
        <v>101</v>
      </c>
      <c r="G50" s="110">
        <v>1</v>
      </c>
      <c r="H50" s="107">
        <f>ROUND(P50,0)</f>
        <v>750</v>
      </c>
      <c r="I50" s="50"/>
      <c r="J50" s="50">
        <f>G50*H50</f>
        <v>750</v>
      </c>
      <c r="K50" s="79" t="s">
        <v>103</v>
      </c>
      <c r="L50" s="108">
        <f>153+20+7</f>
        <v>180</v>
      </c>
      <c r="M50" s="98">
        <v>0.25</v>
      </c>
      <c r="N50" s="113">
        <f>L50*M50*1000/100</f>
        <v>450</v>
      </c>
      <c r="O50" s="114">
        <v>0.4</v>
      </c>
      <c r="P50" s="17">
        <f>N50/(1-O50)</f>
        <v>750</v>
      </c>
    </row>
    <row r="51" spans="2:16" s="95" customFormat="1" ht="15.75" customHeight="1">
      <c r="B51" s="100">
        <f>B50+1</f>
        <v>23</v>
      </c>
      <c r="C51" s="100"/>
      <c r="D51" s="105" t="s">
        <v>113</v>
      </c>
      <c r="E51" s="104" t="s">
        <v>114</v>
      </c>
      <c r="G51" s="110">
        <v>1</v>
      </c>
      <c r="H51" s="107">
        <f>ROUND(P51,0)</f>
        <v>750</v>
      </c>
      <c r="I51" s="50"/>
      <c r="J51" s="50">
        <f>G51*H51</f>
        <v>750</v>
      </c>
      <c r="K51" s="79" t="s">
        <v>103</v>
      </c>
      <c r="L51" s="108">
        <f>153+20+7</f>
        <v>180</v>
      </c>
      <c r="M51" s="98">
        <v>0.25</v>
      </c>
      <c r="N51" s="113">
        <f>L51*M51*1000/100</f>
        <v>450</v>
      </c>
      <c r="O51" s="114">
        <v>0.4</v>
      </c>
      <c r="P51" s="17">
        <f>N51/(1-O51)</f>
        <v>750</v>
      </c>
    </row>
    <row r="52" spans="2:16" s="95" customFormat="1" ht="15.75" customHeight="1">
      <c r="B52" s="100">
        <f>B51+1</f>
        <v>24</v>
      </c>
      <c r="C52" s="100"/>
      <c r="D52" s="105" t="s">
        <v>100</v>
      </c>
      <c r="E52" s="104" t="s">
        <v>101</v>
      </c>
      <c r="G52" s="110">
        <v>1</v>
      </c>
      <c r="H52" s="107">
        <f>ROUND(P52,0)</f>
        <v>750</v>
      </c>
      <c r="I52" s="50"/>
      <c r="J52" s="50">
        <f>G52*H52</f>
        <v>750</v>
      </c>
      <c r="K52" s="79" t="s">
        <v>103</v>
      </c>
      <c r="L52" s="108">
        <f>153+20+7</f>
        <v>180</v>
      </c>
      <c r="M52" s="98">
        <v>0.25</v>
      </c>
      <c r="N52" s="113">
        <f>L52*M52*1000/100</f>
        <v>450</v>
      </c>
      <c r="O52" s="114">
        <v>0.4</v>
      </c>
      <c r="P52" s="17">
        <f>N52/(1-O52)</f>
        <v>750</v>
      </c>
    </row>
    <row r="53" spans="2:16" s="95" customFormat="1" ht="15.75" customHeight="1">
      <c r="B53" s="100">
        <f>B52+1</f>
        <v>25</v>
      </c>
      <c r="C53" s="100"/>
      <c r="D53" s="105" t="s">
        <v>115</v>
      </c>
      <c r="E53" s="102" t="s">
        <v>116</v>
      </c>
      <c r="G53" s="110">
        <v>1</v>
      </c>
      <c r="H53" s="107">
        <f>ROUND(P53,0)</f>
        <v>1038</v>
      </c>
      <c r="I53" s="50"/>
      <c r="J53" s="50">
        <f>G53*H53</f>
        <v>1038</v>
      </c>
      <c r="K53" s="79" t="s">
        <v>103</v>
      </c>
      <c r="L53" s="109">
        <f>210+22+2+15</f>
        <v>249</v>
      </c>
      <c r="M53" s="98">
        <v>0.25</v>
      </c>
      <c r="N53" s="113">
        <f>L53*M53*1000/100</f>
        <v>622.5</v>
      </c>
      <c r="O53" s="114">
        <v>0.4</v>
      </c>
      <c r="P53" s="17">
        <f>N53/(1-O53)</f>
        <v>1037.5</v>
      </c>
    </row>
    <row r="54" spans="2:16" s="95" customFormat="1" ht="15.75" customHeight="1">
      <c r="C54" s="100"/>
      <c r="D54" s="105"/>
      <c r="E54" s="104" t="s">
        <v>117</v>
      </c>
      <c r="G54" s="111"/>
      <c r="H54" s="107"/>
      <c r="I54" s="94"/>
      <c r="J54" s="50"/>
      <c r="K54" s="79"/>
      <c r="L54" s="109"/>
      <c r="M54" s="98"/>
      <c r="N54" s="96"/>
      <c r="O54" s="97"/>
    </row>
    <row r="55" spans="2:16" s="95" customFormat="1" ht="15.75" customHeight="1">
      <c r="C55" s="100"/>
      <c r="D55" s="105"/>
      <c r="E55" s="104" t="s">
        <v>97</v>
      </c>
      <c r="G55" s="111"/>
      <c r="H55" s="107"/>
      <c r="I55" s="94"/>
      <c r="J55" s="50"/>
      <c r="K55" s="79"/>
      <c r="L55" s="109"/>
      <c r="M55" s="98"/>
      <c r="N55" s="96"/>
      <c r="O55" s="97"/>
    </row>
    <row r="56" spans="2:16" s="95" customFormat="1" ht="15.75" customHeight="1">
      <c r="C56" s="100"/>
      <c r="D56" s="105"/>
      <c r="E56" s="104" t="s">
        <v>98</v>
      </c>
      <c r="G56" s="111"/>
      <c r="H56" s="107"/>
      <c r="I56" s="94"/>
      <c r="J56" s="50"/>
      <c r="K56" s="79"/>
      <c r="L56" s="109"/>
      <c r="M56" s="98"/>
      <c r="N56" s="96"/>
      <c r="O56" s="97"/>
    </row>
    <row r="57" spans="2:16" s="95" customFormat="1" ht="15.75" customHeight="1">
      <c r="C57" s="100"/>
      <c r="D57" s="105"/>
      <c r="E57" s="104" t="s">
        <v>118</v>
      </c>
      <c r="G57" s="111"/>
      <c r="H57" s="107"/>
      <c r="I57" s="94"/>
      <c r="J57" s="50"/>
      <c r="K57" s="79"/>
      <c r="L57" s="109"/>
      <c r="M57" s="98"/>
      <c r="N57" s="96"/>
      <c r="O57" s="97"/>
    </row>
    <row r="58" spans="2:16" s="95" customFormat="1" ht="15.75" customHeight="1">
      <c r="C58" s="100"/>
      <c r="D58" s="105"/>
      <c r="E58" s="104" t="s">
        <v>119</v>
      </c>
      <c r="G58" s="111"/>
      <c r="H58" s="107"/>
      <c r="I58" s="94"/>
      <c r="J58" s="50"/>
      <c r="K58" s="79"/>
      <c r="L58" s="109"/>
      <c r="M58" s="98"/>
      <c r="N58" s="96"/>
      <c r="O58" s="97"/>
    </row>
    <row r="59" spans="2:16" s="95" customFormat="1" ht="15.75" customHeight="1">
      <c r="B59" s="100">
        <v>1</v>
      </c>
      <c r="C59" s="100"/>
      <c r="D59" s="105" t="s">
        <v>111</v>
      </c>
      <c r="E59" s="104" t="s">
        <v>101</v>
      </c>
      <c r="G59" s="110">
        <v>1</v>
      </c>
      <c r="H59" s="107">
        <f t="shared" ref="H59" si="21">ROUND(P59,0)</f>
        <v>750</v>
      </c>
      <c r="I59" s="50"/>
      <c r="J59" s="50">
        <f t="shared" ref="J59" si="22">G59*H59</f>
        <v>750</v>
      </c>
      <c r="K59" s="79" t="s">
        <v>103</v>
      </c>
      <c r="L59" s="108">
        <f t="shared" ref="L59" si="23">153+20+7</f>
        <v>180</v>
      </c>
      <c r="M59" s="98">
        <v>0.25</v>
      </c>
      <c r="N59" s="113">
        <f t="shared" ref="N59" si="24">L59*M59*1000/100</f>
        <v>450</v>
      </c>
      <c r="O59" s="114">
        <v>0.4</v>
      </c>
      <c r="P59" s="17">
        <f t="shared" ref="P59" si="25">N59/(1-O59)</f>
        <v>750</v>
      </c>
    </row>
    <row r="60" spans="2:16" s="95" customFormat="1" ht="15.75" customHeight="1">
      <c r="C60" s="100"/>
      <c r="D60" s="105"/>
      <c r="E60" s="104" t="s">
        <v>112</v>
      </c>
      <c r="G60" s="111"/>
      <c r="H60" s="107"/>
      <c r="I60" s="94"/>
      <c r="J60" s="50"/>
      <c r="K60" s="79"/>
      <c r="L60" s="109"/>
      <c r="M60" s="98"/>
      <c r="N60" s="96"/>
      <c r="O60" s="97"/>
    </row>
    <row r="61" spans="2:16" s="95" customFormat="1" ht="15.75" customHeight="1">
      <c r="B61" s="100">
        <v>2</v>
      </c>
      <c r="C61" s="100"/>
      <c r="D61" s="105" t="s">
        <v>100</v>
      </c>
      <c r="E61" s="104" t="s">
        <v>101</v>
      </c>
      <c r="G61" s="110">
        <v>1</v>
      </c>
      <c r="H61" s="107">
        <f>ROUND(P61,0)</f>
        <v>750</v>
      </c>
      <c r="I61" s="50"/>
      <c r="J61" s="50">
        <f>G61*H61</f>
        <v>750</v>
      </c>
      <c r="K61" s="79" t="s">
        <v>103</v>
      </c>
      <c r="L61" s="108">
        <f>153+20+7</f>
        <v>180</v>
      </c>
      <c r="M61" s="98">
        <v>0.25</v>
      </c>
      <c r="N61" s="113">
        <f>L61*M61*1000/100</f>
        <v>450</v>
      </c>
      <c r="O61" s="114">
        <v>0.4</v>
      </c>
      <c r="P61" s="17">
        <f>N61/(1-O61)</f>
        <v>750</v>
      </c>
    </row>
    <row r="62" spans="2:16" s="95" customFormat="1" ht="15.75" customHeight="1">
      <c r="B62" s="100">
        <v>3</v>
      </c>
      <c r="C62" s="100"/>
      <c r="D62" s="105" t="s">
        <v>100</v>
      </c>
      <c r="E62" s="104" t="s">
        <v>101</v>
      </c>
      <c r="G62" s="110">
        <v>1</v>
      </c>
      <c r="H62" s="107">
        <f>ROUND(P62,0)</f>
        <v>750</v>
      </c>
      <c r="I62" s="50"/>
      <c r="J62" s="50">
        <f>G62*H62</f>
        <v>750</v>
      </c>
      <c r="K62" s="79" t="s">
        <v>103</v>
      </c>
      <c r="L62" s="108">
        <f>153+20+7</f>
        <v>180</v>
      </c>
      <c r="M62" s="98">
        <v>0.25</v>
      </c>
      <c r="N62" s="113">
        <f>L62*M62*1000/100</f>
        <v>450</v>
      </c>
      <c r="O62" s="114">
        <v>0.4</v>
      </c>
      <c r="P62" s="17">
        <f>N62/(1-O62)</f>
        <v>750</v>
      </c>
    </row>
    <row r="63" spans="2:16" s="95" customFormat="1" ht="15.75" customHeight="1">
      <c r="B63" s="100">
        <v>4</v>
      </c>
      <c r="C63" s="100"/>
      <c r="D63" s="105" t="s">
        <v>100</v>
      </c>
      <c r="E63" s="104" t="s">
        <v>101</v>
      </c>
      <c r="G63" s="110">
        <v>1</v>
      </c>
      <c r="H63" s="107">
        <f>ROUND(P63,0)</f>
        <v>750</v>
      </c>
      <c r="I63" s="50"/>
      <c r="J63" s="50">
        <f>G63*H63</f>
        <v>750</v>
      </c>
      <c r="K63" s="79" t="s">
        <v>103</v>
      </c>
      <c r="L63" s="108">
        <f>153+20+7</f>
        <v>180</v>
      </c>
      <c r="M63" s="98">
        <v>0.25</v>
      </c>
      <c r="N63" s="113">
        <f>L63*M63*1000/100</f>
        <v>450</v>
      </c>
      <c r="O63" s="114">
        <v>0.4</v>
      </c>
      <c r="P63" s="17">
        <f>N63/(1-O63)</f>
        <v>750</v>
      </c>
    </row>
    <row r="64" spans="2:16" s="95" customFormat="1" ht="15.75" customHeight="1">
      <c r="B64" s="100">
        <v>5</v>
      </c>
      <c r="C64" s="100"/>
      <c r="D64" s="105" t="s">
        <v>111</v>
      </c>
      <c r="E64" s="104" t="s">
        <v>101</v>
      </c>
      <c r="G64" s="110">
        <v>1</v>
      </c>
      <c r="H64" s="107">
        <f t="shared" ref="H64" si="26">ROUND(P64,0)</f>
        <v>750</v>
      </c>
      <c r="I64" s="50"/>
      <c r="J64" s="50">
        <f t="shared" ref="J64" si="27">G64*H64</f>
        <v>750</v>
      </c>
      <c r="K64" s="79" t="s">
        <v>103</v>
      </c>
      <c r="L64" s="108">
        <f t="shared" ref="L64" si="28">153+20+7</f>
        <v>180</v>
      </c>
      <c r="M64" s="98">
        <v>0.25</v>
      </c>
      <c r="N64" s="113">
        <f t="shared" ref="N64" si="29">L64*M64*1000/100</f>
        <v>450</v>
      </c>
      <c r="O64" s="114">
        <v>0.4</v>
      </c>
      <c r="P64" s="17">
        <f t="shared" ref="P64" si="30">N64/(1-O64)</f>
        <v>750</v>
      </c>
    </row>
    <row r="65" spans="2:16" s="95" customFormat="1" ht="15.75" customHeight="1">
      <c r="C65" s="100"/>
      <c r="D65" s="105"/>
      <c r="E65" s="104" t="s">
        <v>112</v>
      </c>
      <c r="G65" s="111"/>
      <c r="H65" s="107"/>
      <c r="I65" s="94"/>
      <c r="J65" s="50"/>
      <c r="K65" s="79"/>
      <c r="L65" s="109"/>
      <c r="M65" s="98"/>
      <c r="N65" s="96"/>
      <c r="O65" s="97"/>
    </row>
    <row r="66" spans="2:16" s="95" customFormat="1" ht="15.75" customHeight="1">
      <c r="B66" s="100">
        <v>6</v>
      </c>
      <c r="C66" s="100"/>
      <c r="D66" s="105" t="s">
        <v>100</v>
      </c>
      <c r="E66" s="104" t="s">
        <v>101</v>
      </c>
      <c r="G66" s="110">
        <v>1</v>
      </c>
      <c r="H66" s="107">
        <f>ROUND(P66,0)</f>
        <v>750</v>
      </c>
      <c r="I66" s="50"/>
      <c r="J66" s="50">
        <f>G66*H66</f>
        <v>750</v>
      </c>
      <c r="K66" s="79" t="s">
        <v>103</v>
      </c>
      <c r="L66" s="108">
        <f>153+20+7</f>
        <v>180</v>
      </c>
      <c r="M66" s="98">
        <v>0.25</v>
      </c>
      <c r="N66" s="113">
        <f>L66*M66*1000/100</f>
        <v>450</v>
      </c>
      <c r="O66" s="114">
        <v>0.4</v>
      </c>
      <c r="P66" s="17">
        <f>N66/(1-O66)</f>
        <v>750</v>
      </c>
    </row>
    <row r="67" spans="2:16" s="95" customFormat="1" ht="15.75" customHeight="1">
      <c r="B67" s="100">
        <v>7</v>
      </c>
      <c r="C67" s="100"/>
      <c r="D67" s="105" t="s">
        <v>111</v>
      </c>
      <c r="E67" s="104" t="s">
        <v>101</v>
      </c>
      <c r="G67" s="110">
        <v>1</v>
      </c>
      <c r="H67" s="107">
        <f t="shared" ref="H67" si="31">ROUND(P67,0)</f>
        <v>750</v>
      </c>
      <c r="I67" s="50"/>
      <c r="J67" s="50">
        <f t="shared" ref="J67" si="32">G67*H67</f>
        <v>750</v>
      </c>
      <c r="K67" s="79" t="s">
        <v>103</v>
      </c>
      <c r="L67" s="108">
        <f t="shared" ref="L67" si="33">153+20+7</f>
        <v>180</v>
      </c>
      <c r="M67" s="98">
        <v>0.25</v>
      </c>
      <c r="N67" s="113">
        <f t="shared" ref="N67" si="34">L67*M67*1000/100</f>
        <v>450</v>
      </c>
      <c r="O67" s="114">
        <v>0.4</v>
      </c>
      <c r="P67" s="17">
        <f t="shared" ref="P67" si="35">N67/(1-O67)</f>
        <v>750</v>
      </c>
    </row>
    <row r="68" spans="2:16" s="95" customFormat="1" ht="15.75" customHeight="1">
      <c r="C68" s="100"/>
      <c r="D68" s="105"/>
      <c r="E68" s="104" t="s">
        <v>112</v>
      </c>
      <c r="G68" s="111"/>
      <c r="H68" s="107"/>
      <c r="I68" s="94"/>
      <c r="J68" s="50"/>
      <c r="K68" s="79"/>
      <c r="L68" s="109"/>
      <c r="M68" s="98"/>
      <c r="N68" s="96"/>
      <c r="O68" s="97"/>
    </row>
    <row r="69" spans="2:16" s="95" customFormat="1" ht="15.75" customHeight="1">
      <c r="B69" s="100">
        <v>8</v>
      </c>
      <c r="C69" s="100"/>
      <c r="D69" s="105" t="s">
        <v>111</v>
      </c>
      <c r="E69" s="104" t="s">
        <v>101</v>
      </c>
      <c r="G69" s="110">
        <v>1</v>
      </c>
      <c r="H69" s="107">
        <f t="shared" ref="H69" si="36">ROUND(P69,0)</f>
        <v>750</v>
      </c>
      <c r="I69" s="50"/>
      <c r="J69" s="50">
        <f t="shared" ref="J69" si="37">G69*H69</f>
        <v>750</v>
      </c>
      <c r="K69" s="79" t="s">
        <v>103</v>
      </c>
      <c r="L69" s="108">
        <f t="shared" ref="L69:L71" si="38">153+20+7</f>
        <v>180</v>
      </c>
      <c r="M69" s="98">
        <v>0.25</v>
      </c>
      <c r="N69" s="113">
        <f t="shared" ref="N69" si="39">L69*M69*1000/100</f>
        <v>450</v>
      </c>
      <c r="O69" s="114">
        <v>0.4</v>
      </c>
      <c r="P69" s="17">
        <f t="shared" ref="P69" si="40">N69/(1-O69)</f>
        <v>750</v>
      </c>
    </row>
    <row r="70" spans="2:16" s="95" customFormat="1" ht="15.75" customHeight="1">
      <c r="C70" s="100"/>
      <c r="D70" s="105"/>
      <c r="E70" s="104" t="s">
        <v>112</v>
      </c>
      <c r="G70" s="111"/>
      <c r="H70" s="107"/>
      <c r="I70" s="94"/>
      <c r="J70" s="50"/>
      <c r="K70" s="79"/>
      <c r="L70" s="109"/>
      <c r="M70" s="98"/>
      <c r="N70" s="96"/>
      <c r="O70" s="97"/>
    </row>
    <row r="71" spans="2:16" s="95" customFormat="1" ht="15.75" customHeight="1">
      <c r="B71" s="100">
        <v>9</v>
      </c>
      <c r="C71" s="100"/>
      <c r="D71" s="105" t="s">
        <v>111</v>
      </c>
      <c r="E71" s="104" t="s">
        <v>101</v>
      </c>
      <c r="G71" s="110">
        <v>1</v>
      </c>
      <c r="H71" s="107">
        <f t="shared" ref="H71" si="41">ROUND(P71,0)</f>
        <v>750</v>
      </c>
      <c r="I71" s="50"/>
      <c r="J71" s="50">
        <f t="shared" ref="J71" si="42">G71*H71</f>
        <v>750</v>
      </c>
      <c r="K71" s="79" t="s">
        <v>103</v>
      </c>
      <c r="L71" s="108">
        <f t="shared" si="38"/>
        <v>180</v>
      </c>
      <c r="M71" s="98">
        <v>0.25</v>
      </c>
      <c r="N71" s="113">
        <f t="shared" ref="N71" si="43">L71*M71*1000/100</f>
        <v>450</v>
      </c>
      <c r="O71" s="114">
        <v>0.4</v>
      </c>
      <c r="P71" s="17">
        <f t="shared" ref="P71" si="44">N71/(1-O71)</f>
        <v>750</v>
      </c>
    </row>
    <row r="72" spans="2:16" s="95" customFormat="1" ht="15.75" customHeight="1">
      <c r="C72" s="100"/>
      <c r="D72" s="105"/>
      <c r="E72" s="104" t="s">
        <v>112</v>
      </c>
      <c r="G72" s="111"/>
      <c r="H72" s="107"/>
      <c r="I72" s="94"/>
      <c r="J72" s="50"/>
      <c r="K72" s="79"/>
      <c r="L72" s="109"/>
      <c r="M72" s="98"/>
      <c r="N72" s="96"/>
      <c r="O72" s="97"/>
    </row>
    <row r="73" spans="2:16" s="95" customFormat="1" ht="15.75" customHeight="1">
      <c r="B73" s="100">
        <v>10</v>
      </c>
      <c r="C73" s="100"/>
      <c r="D73" s="105" t="s">
        <v>100</v>
      </c>
      <c r="E73" s="104" t="s">
        <v>101</v>
      </c>
      <c r="G73" s="110">
        <v>1</v>
      </c>
      <c r="H73" s="107">
        <f>ROUND(P73,0)</f>
        <v>750</v>
      </c>
      <c r="I73" s="50"/>
      <c r="J73" s="50">
        <f>G73*H73</f>
        <v>750</v>
      </c>
      <c r="K73" s="79" t="s">
        <v>103</v>
      </c>
      <c r="L73" s="108">
        <f>153+20+7</f>
        <v>180</v>
      </c>
      <c r="M73" s="98">
        <v>0.25</v>
      </c>
      <c r="N73" s="113">
        <f>L73*M73*1000/100</f>
        <v>450</v>
      </c>
      <c r="O73" s="114">
        <v>0.4</v>
      </c>
      <c r="P73" s="17">
        <f>N73/(1-O73)</f>
        <v>750</v>
      </c>
    </row>
    <row r="74" spans="2:16" s="95" customFormat="1" ht="15.75" customHeight="1">
      <c r="B74" s="100">
        <f>B73+1</f>
        <v>11</v>
      </c>
      <c r="C74" s="100"/>
      <c r="D74" s="105" t="s">
        <v>111</v>
      </c>
      <c r="E74" s="104" t="s">
        <v>101</v>
      </c>
      <c r="G74" s="110">
        <v>1</v>
      </c>
      <c r="H74" s="107">
        <f t="shared" ref="H74" si="45">ROUND(P74,0)</f>
        <v>750</v>
      </c>
      <c r="I74" s="50"/>
      <c r="J74" s="50">
        <f t="shared" ref="J74" si="46">G74*H74</f>
        <v>750</v>
      </c>
      <c r="K74" s="79" t="s">
        <v>103</v>
      </c>
      <c r="L74" s="108">
        <f t="shared" ref="L74" si="47">153+20+7</f>
        <v>180</v>
      </c>
      <c r="M74" s="98">
        <v>0.25</v>
      </c>
      <c r="N74" s="113">
        <f t="shared" ref="N74" si="48">L74*M74*1000/100</f>
        <v>450</v>
      </c>
      <c r="O74" s="114">
        <v>0.4</v>
      </c>
      <c r="P74" s="17">
        <f t="shared" ref="P74" si="49">N74/(1-O74)</f>
        <v>750</v>
      </c>
    </row>
    <row r="75" spans="2:16" s="95" customFormat="1" ht="15.75" customHeight="1">
      <c r="C75" s="100"/>
      <c r="D75" s="105"/>
      <c r="E75" s="104" t="s">
        <v>112</v>
      </c>
      <c r="G75" s="111"/>
      <c r="H75" s="107"/>
      <c r="I75" s="94"/>
      <c r="J75" s="50"/>
      <c r="K75" s="79"/>
      <c r="L75" s="109"/>
      <c r="M75" s="98"/>
      <c r="N75" s="96"/>
      <c r="O75" s="97"/>
    </row>
    <row r="76" spans="2:16" s="95" customFormat="1" ht="15.75" customHeight="1">
      <c r="B76" s="100">
        <f>B74+1</f>
        <v>12</v>
      </c>
      <c r="C76" s="100"/>
      <c r="D76" s="105" t="s">
        <v>126</v>
      </c>
      <c r="E76" s="102" t="s">
        <v>116</v>
      </c>
      <c r="G76" s="110">
        <v>1</v>
      </c>
      <c r="H76" s="122">
        <f>ROUND(P76,0)</f>
        <v>1183</v>
      </c>
      <c r="I76" s="50"/>
      <c r="J76" s="50">
        <f>G76*H76</f>
        <v>1183</v>
      </c>
      <c r="K76" s="79" t="s">
        <v>103</v>
      </c>
      <c r="L76" s="109">
        <f>210+22+7+45</f>
        <v>284</v>
      </c>
      <c r="M76" s="98">
        <v>0.25</v>
      </c>
      <c r="N76" s="113">
        <f>L76*M76*1000/100</f>
        <v>710</v>
      </c>
      <c r="O76" s="114">
        <v>0.4</v>
      </c>
      <c r="P76" s="17">
        <f>N76/(1-O76)</f>
        <v>1183.3333333333335</v>
      </c>
    </row>
    <row r="77" spans="2:16" s="95" customFormat="1" ht="15.75" customHeight="1">
      <c r="C77" s="100"/>
      <c r="D77" s="105"/>
      <c r="E77" s="104" t="s">
        <v>117</v>
      </c>
      <c r="G77" s="111"/>
      <c r="H77" s="107"/>
      <c r="I77" s="94"/>
      <c r="J77" s="50"/>
      <c r="K77" s="79"/>
      <c r="L77" s="109"/>
      <c r="M77" s="98"/>
      <c r="N77" s="96"/>
      <c r="O77" s="97"/>
    </row>
    <row r="78" spans="2:16" s="95" customFormat="1" ht="15.75" customHeight="1">
      <c r="C78" s="100"/>
      <c r="D78" s="105"/>
      <c r="E78" s="104" t="s">
        <v>120</v>
      </c>
      <c r="G78" s="111"/>
      <c r="H78" s="107"/>
      <c r="I78" s="94"/>
      <c r="J78" s="50"/>
      <c r="K78" s="79"/>
      <c r="L78" s="109"/>
      <c r="M78" s="98"/>
      <c r="N78" s="96"/>
      <c r="O78" s="97"/>
    </row>
    <row r="79" spans="2:16" s="95" customFormat="1" ht="15.75" customHeight="1">
      <c r="C79" s="100"/>
      <c r="D79" s="105"/>
      <c r="E79" s="104" t="s">
        <v>98</v>
      </c>
      <c r="G79" s="111"/>
      <c r="H79" s="107"/>
      <c r="I79" s="94"/>
      <c r="J79" s="50"/>
      <c r="K79" s="79"/>
      <c r="L79" s="109"/>
      <c r="M79" s="98"/>
      <c r="N79" s="96"/>
      <c r="O79" s="97"/>
    </row>
    <row r="80" spans="2:16" s="95" customFormat="1" ht="15.75" customHeight="1">
      <c r="B80" s="100"/>
      <c r="C80" s="100"/>
      <c r="D80" s="105"/>
      <c r="E80" s="104" t="s">
        <v>121</v>
      </c>
      <c r="G80" s="111"/>
      <c r="H80" s="107"/>
      <c r="I80" s="94"/>
      <c r="J80" s="50"/>
      <c r="K80" s="79"/>
      <c r="L80" s="109"/>
      <c r="M80" s="98"/>
      <c r="N80" s="96"/>
      <c r="O80" s="97"/>
    </row>
    <row r="81" spans="1:16" s="95" customFormat="1" ht="15.75" customHeight="1">
      <c r="B81" s="100"/>
      <c r="C81" s="100"/>
      <c r="D81" s="105"/>
      <c r="E81" s="104" t="s">
        <v>122</v>
      </c>
      <c r="G81" s="111"/>
      <c r="H81" s="107"/>
      <c r="I81" s="94"/>
      <c r="J81" s="50"/>
      <c r="K81" s="79"/>
      <c r="L81" s="109"/>
      <c r="M81" s="98"/>
      <c r="N81" s="96"/>
      <c r="O81" s="97"/>
    </row>
    <row r="82" spans="1:16" s="95" customFormat="1" ht="15.75" customHeight="1">
      <c r="B82" s="100"/>
      <c r="C82" s="100"/>
      <c r="D82" s="105"/>
      <c r="E82" s="121" t="s">
        <v>107</v>
      </c>
      <c r="G82" s="111"/>
      <c r="H82" s="107"/>
      <c r="I82" s="94"/>
      <c r="J82" s="50"/>
      <c r="K82" s="79"/>
      <c r="L82" s="109"/>
      <c r="M82" s="98"/>
      <c r="N82" s="96"/>
      <c r="O82" s="97"/>
    </row>
    <row r="83" spans="1:16" s="95" customFormat="1" ht="15.75" customHeight="1">
      <c r="B83" s="100">
        <f>B76+1</f>
        <v>13</v>
      </c>
      <c r="C83" s="100"/>
      <c r="D83" s="105" t="s">
        <v>111</v>
      </c>
      <c r="E83" s="104" t="s">
        <v>101</v>
      </c>
      <c r="G83" s="110">
        <v>1</v>
      </c>
      <c r="H83" s="107">
        <f t="shared" ref="H83" si="50">ROUND(P83,0)</f>
        <v>750</v>
      </c>
      <c r="I83" s="50"/>
      <c r="J83" s="50">
        <f t="shared" ref="J83" si="51">G83*H83</f>
        <v>750</v>
      </c>
      <c r="K83" s="79" t="s">
        <v>103</v>
      </c>
      <c r="L83" s="108">
        <f t="shared" ref="L83" si="52">153+20+7</f>
        <v>180</v>
      </c>
      <c r="M83" s="98">
        <v>0.25</v>
      </c>
      <c r="N83" s="113">
        <f t="shared" ref="N83" si="53">L83*M83*1000/100</f>
        <v>450</v>
      </c>
      <c r="O83" s="114">
        <v>0.4</v>
      </c>
      <c r="P83" s="17">
        <f t="shared" ref="P83" si="54">N83/(1-O83)</f>
        <v>750</v>
      </c>
    </row>
    <row r="84" spans="1:16" s="95" customFormat="1" ht="15.75" customHeight="1">
      <c r="B84" s="100"/>
      <c r="C84" s="100"/>
      <c r="D84" s="105"/>
      <c r="E84" s="104" t="s">
        <v>112</v>
      </c>
      <c r="G84" s="111"/>
      <c r="H84" s="107"/>
      <c r="I84" s="94"/>
      <c r="J84" s="50"/>
      <c r="K84" s="79"/>
      <c r="L84" s="109"/>
      <c r="M84" s="98"/>
      <c r="N84" s="96"/>
      <c r="O84" s="97"/>
    </row>
    <row r="85" spans="1:16" s="95" customFormat="1" ht="15.75" customHeight="1">
      <c r="B85" s="100">
        <f>B83+1</f>
        <v>14</v>
      </c>
      <c r="C85" s="100"/>
      <c r="D85" s="105" t="s">
        <v>111</v>
      </c>
      <c r="E85" s="104" t="s">
        <v>101</v>
      </c>
      <c r="G85" s="110">
        <v>1</v>
      </c>
      <c r="H85" s="107">
        <f t="shared" ref="H85" si="55">ROUND(P85,0)</f>
        <v>750</v>
      </c>
      <c r="I85" s="50"/>
      <c r="J85" s="50">
        <f t="shared" ref="J85" si="56">G85*H85</f>
        <v>750</v>
      </c>
      <c r="K85" s="79" t="s">
        <v>103</v>
      </c>
      <c r="L85" s="108">
        <f t="shared" ref="L85" si="57">153+20+7</f>
        <v>180</v>
      </c>
      <c r="M85" s="98">
        <v>0.25</v>
      </c>
      <c r="N85" s="113">
        <f t="shared" ref="N85" si="58">L85*M85*1000/100</f>
        <v>450</v>
      </c>
      <c r="O85" s="114">
        <v>0.4</v>
      </c>
      <c r="P85" s="17">
        <f t="shared" ref="P85" si="59">N85/(1-O85)</f>
        <v>750</v>
      </c>
    </row>
    <row r="86" spans="1:16" s="95" customFormat="1" ht="15.75" customHeight="1">
      <c r="B86" s="100"/>
      <c r="C86" s="100"/>
      <c r="D86" s="105"/>
      <c r="E86" s="104" t="s">
        <v>112</v>
      </c>
      <c r="G86" s="111"/>
      <c r="H86" s="107"/>
      <c r="I86" s="94"/>
      <c r="J86" s="50"/>
      <c r="K86" s="79"/>
      <c r="L86" s="109"/>
      <c r="M86" s="98"/>
      <c r="N86" s="96"/>
      <c r="O86" s="97"/>
    </row>
    <row r="87" spans="1:16" s="95" customFormat="1" ht="15.75" customHeight="1">
      <c r="B87" s="100">
        <f>B85+1</f>
        <v>15</v>
      </c>
      <c r="C87" s="100"/>
      <c r="D87" s="105" t="s">
        <v>100</v>
      </c>
      <c r="E87" s="104" t="s">
        <v>101</v>
      </c>
      <c r="G87" s="110">
        <v>1</v>
      </c>
      <c r="H87" s="107">
        <f>ROUND(P87,0)</f>
        <v>750</v>
      </c>
      <c r="I87" s="50"/>
      <c r="J87" s="50">
        <f>G87*H87</f>
        <v>750</v>
      </c>
      <c r="K87" s="79" t="s">
        <v>103</v>
      </c>
      <c r="L87" s="108">
        <f>153+20+7</f>
        <v>180</v>
      </c>
      <c r="M87" s="98">
        <v>0.25</v>
      </c>
      <c r="N87" s="113">
        <f>L87*M87*1000/100</f>
        <v>450</v>
      </c>
      <c r="O87" s="114">
        <v>0.4</v>
      </c>
      <c r="P87" s="17">
        <f>N87/(1-O87)</f>
        <v>750</v>
      </c>
    </row>
    <row r="88" spans="1:16" s="95" customFormat="1" ht="15.75" customHeight="1">
      <c r="C88" s="100"/>
      <c r="D88" s="105"/>
      <c r="E88" s="104"/>
      <c r="H88" s="107"/>
      <c r="I88" s="94"/>
      <c r="J88" s="94"/>
      <c r="K88" s="94"/>
    </row>
    <row r="89" spans="1:16" s="95" customFormat="1" ht="15.75" customHeight="1">
      <c r="B89" s="100"/>
      <c r="C89" s="100"/>
      <c r="D89" s="105"/>
      <c r="E89" s="104"/>
      <c r="H89" s="107"/>
      <c r="I89" s="94"/>
      <c r="J89" s="94"/>
      <c r="K89" s="94"/>
    </row>
    <row r="90" spans="1:16" ht="15.75" customHeight="1" thickBot="1">
      <c r="A90" s="17"/>
      <c r="B90" s="61"/>
      <c r="C90" s="62"/>
      <c r="D90" s="63"/>
      <c r="E90" s="64"/>
      <c r="F90" s="65"/>
      <c r="G90" s="93"/>
      <c r="H90" s="66"/>
      <c r="I90" s="67"/>
      <c r="J90" s="67"/>
      <c r="K90" s="80"/>
    </row>
    <row r="91" spans="1:16" ht="15.75" customHeight="1">
      <c r="A91" s="17"/>
      <c r="B91" s="11"/>
      <c r="C91" s="11"/>
      <c r="D91" s="12"/>
      <c r="E91" s="21"/>
      <c r="F91" s="11"/>
      <c r="G91" s="33" t="s">
        <v>26</v>
      </c>
      <c r="H91" s="51" t="s">
        <v>4</v>
      </c>
      <c r="I91" s="50"/>
      <c r="J91" s="50">
        <f>SUM(J21:J90)</f>
        <v>31644</v>
      </c>
      <c r="K91" s="60"/>
    </row>
    <row r="92" spans="1:16" ht="15.75" customHeight="1">
      <c r="A92" s="17"/>
      <c r="B92" s="11"/>
      <c r="C92" s="11"/>
      <c r="D92" s="12"/>
      <c r="E92" s="44"/>
      <c r="F92" s="42"/>
      <c r="G92" s="43" t="s">
        <v>19</v>
      </c>
      <c r="H92" s="52" t="s">
        <v>4</v>
      </c>
      <c r="I92" s="53"/>
      <c r="J92" s="53">
        <v>150</v>
      </c>
      <c r="K92" s="58"/>
    </row>
    <row r="93" spans="1:16" ht="15.75" customHeight="1">
      <c r="A93" s="17"/>
      <c r="B93" s="11"/>
      <c r="C93" s="11"/>
      <c r="D93" s="12"/>
      <c r="E93" s="45"/>
      <c r="F93" s="46"/>
      <c r="G93" s="57" t="s">
        <v>2</v>
      </c>
      <c r="H93" s="54" t="s">
        <v>4</v>
      </c>
      <c r="I93" s="55"/>
      <c r="J93" s="55">
        <v>0</v>
      </c>
      <c r="K93" s="59"/>
    </row>
    <row r="94" spans="1:16" ht="15.75" customHeight="1" thickBot="1">
      <c r="A94" s="17"/>
      <c r="B94" s="62"/>
      <c r="C94" s="62"/>
      <c r="D94" s="61"/>
      <c r="E94" s="70"/>
      <c r="F94" s="71"/>
      <c r="G94" s="72" t="s">
        <v>20</v>
      </c>
      <c r="H94" s="73" t="s">
        <v>4</v>
      </c>
      <c r="I94" s="74"/>
      <c r="J94" s="74"/>
      <c r="K94" s="75"/>
    </row>
    <row r="95" spans="1:16" ht="15.75" customHeight="1">
      <c r="A95" s="17"/>
      <c r="B95" s="11"/>
      <c r="C95" s="11"/>
      <c r="D95" s="12"/>
      <c r="E95" s="21"/>
      <c r="F95" s="11"/>
      <c r="G95" s="31" t="s">
        <v>33</v>
      </c>
      <c r="H95" s="51" t="s">
        <v>4</v>
      </c>
      <c r="I95" s="50"/>
      <c r="J95" s="50">
        <f>IF(J91&lt;150, 150, J91)</f>
        <v>31644</v>
      </c>
      <c r="K95" s="60"/>
    </row>
    <row r="96" spans="1:16" ht="15.75" customHeight="1" thickBot="1">
      <c r="A96" s="17"/>
      <c r="B96" s="62"/>
      <c r="C96" s="62"/>
      <c r="D96" s="61"/>
      <c r="E96" s="64"/>
      <c r="F96" s="62"/>
      <c r="G96" s="68" t="s">
        <v>32</v>
      </c>
      <c r="H96" s="66" t="s">
        <v>4</v>
      </c>
      <c r="I96" s="67"/>
      <c r="J96" s="67"/>
      <c r="K96" s="69"/>
    </row>
    <row r="97" spans="1:230" ht="15.75" customHeight="1">
      <c r="A97" s="17"/>
      <c r="B97" s="11"/>
      <c r="C97" s="11"/>
      <c r="D97" s="12"/>
      <c r="E97" s="17"/>
      <c r="F97" s="11"/>
      <c r="G97" s="56" t="s">
        <v>26</v>
      </c>
      <c r="H97" s="51" t="s">
        <v>4</v>
      </c>
      <c r="I97" s="50"/>
      <c r="J97" s="51">
        <f>SUM(J95:J96)</f>
        <v>31644</v>
      </c>
      <c r="K97" s="60"/>
    </row>
    <row r="98" spans="1:230" ht="15.75" customHeight="1">
      <c r="A98" s="17"/>
      <c r="B98" s="11"/>
      <c r="C98" s="11"/>
      <c r="D98" s="12"/>
      <c r="E98" s="17"/>
      <c r="F98" s="11"/>
      <c r="G98" s="56"/>
      <c r="H98" s="51"/>
      <c r="I98" s="50"/>
      <c r="J98" s="51"/>
      <c r="K98" s="60"/>
    </row>
    <row r="99" spans="1:230" s="17" customFormat="1" ht="15.75" customHeight="1">
      <c r="B99" s="27" t="s">
        <v>42</v>
      </c>
      <c r="C99" s="11"/>
      <c r="D99" s="12"/>
      <c r="E99" s="11"/>
      <c r="F99" s="11"/>
      <c r="G99" s="13"/>
      <c r="H99" s="14"/>
      <c r="I99" s="11"/>
      <c r="J99" s="15"/>
      <c r="K99" s="16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  <c r="FP99" s="40"/>
      <c r="FQ99" s="40"/>
      <c r="FR99" s="40"/>
      <c r="FS99" s="40"/>
      <c r="FT99" s="40"/>
      <c r="FU99" s="40"/>
      <c r="FV99" s="40"/>
      <c r="FW99" s="40"/>
      <c r="FX99" s="40"/>
      <c r="FY99" s="40"/>
      <c r="FZ99" s="40"/>
      <c r="GA99" s="40"/>
      <c r="GB99" s="40"/>
      <c r="GC99" s="40"/>
      <c r="GD99" s="40"/>
      <c r="GE99" s="40"/>
      <c r="GF99" s="40"/>
      <c r="GG99" s="40"/>
      <c r="GH99" s="40"/>
      <c r="GI99" s="40"/>
      <c r="GJ99" s="40"/>
      <c r="GK99" s="40"/>
      <c r="GL99" s="40"/>
      <c r="GM99" s="40"/>
      <c r="GN99" s="40"/>
      <c r="GO99" s="40"/>
      <c r="GP99" s="40"/>
      <c r="GQ99" s="40"/>
      <c r="GR99" s="40"/>
      <c r="GS99" s="40"/>
      <c r="GT99" s="40"/>
      <c r="GU99" s="40"/>
      <c r="GV99" s="40"/>
      <c r="GW99" s="40"/>
      <c r="GX99" s="40"/>
      <c r="GY99" s="40"/>
      <c r="GZ99" s="40"/>
      <c r="HA99" s="40"/>
      <c r="HB99" s="40"/>
      <c r="HC99" s="40"/>
      <c r="HD99" s="40"/>
      <c r="HE99" s="40"/>
      <c r="HF99" s="40"/>
      <c r="HG99" s="40"/>
      <c r="HH99" s="40"/>
      <c r="HI99" s="40"/>
      <c r="HJ99" s="40"/>
      <c r="HK99" s="40"/>
      <c r="HL99" s="40"/>
      <c r="HM99" s="40"/>
      <c r="HN99" s="40"/>
      <c r="HO99" s="40"/>
      <c r="HP99" s="40"/>
      <c r="HQ99" s="40"/>
      <c r="HR99" s="40"/>
      <c r="HS99" s="40"/>
      <c r="HT99" s="40"/>
      <c r="HU99" s="40"/>
      <c r="HV99" s="40"/>
    </row>
    <row r="100" spans="1:230" s="17" customFormat="1" ht="15.75" customHeight="1">
      <c r="B100" s="18" t="s">
        <v>7</v>
      </c>
      <c r="E100" s="11"/>
      <c r="F100" s="11"/>
      <c r="G100" s="13"/>
      <c r="H100" s="14"/>
      <c r="I100" s="11"/>
      <c r="J100" s="15"/>
      <c r="K100" s="16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  <c r="FP100" s="40"/>
      <c r="FQ100" s="40"/>
      <c r="FR100" s="40"/>
      <c r="FS100" s="40"/>
      <c r="FT100" s="40"/>
      <c r="FU100" s="40"/>
      <c r="FV100" s="40"/>
      <c r="FW100" s="40"/>
      <c r="FX100" s="40"/>
      <c r="FY100" s="40"/>
      <c r="FZ100" s="40"/>
      <c r="GA100" s="40"/>
      <c r="GB100" s="40"/>
      <c r="GC100" s="40"/>
      <c r="GD100" s="40"/>
      <c r="GE100" s="40"/>
      <c r="GF100" s="40"/>
      <c r="GG100" s="40"/>
      <c r="GH100" s="40"/>
      <c r="GI100" s="40"/>
      <c r="GJ100" s="40"/>
      <c r="GK100" s="40"/>
      <c r="GL100" s="40"/>
      <c r="GM100" s="40"/>
      <c r="GN100" s="40"/>
      <c r="GO100" s="40"/>
      <c r="GP100" s="40"/>
      <c r="GQ100" s="40"/>
      <c r="GR100" s="40"/>
      <c r="GS100" s="40"/>
      <c r="GT100" s="40"/>
      <c r="GU100" s="40"/>
      <c r="GV100" s="40"/>
      <c r="GW100" s="40"/>
      <c r="GX100" s="40"/>
      <c r="GY100" s="40"/>
      <c r="GZ100" s="40"/>
      <c r="HA100" s="40"/>
      <c r="HB100" s="40"/>
      <c r="HC100" s="40"/>
      <c r="HD100" s="40"/>
      <c r="HE100" s="40"/>
      <c r="HF100" s="40"/>
      <c r="HG100" s="40"/>
      <c r="HH100" s="40"/>
      <c r="HI100" s="40"/>
      <c r="HJ100" s="40"/>
      <c r="HK100" s="40"/>
      <c r="HL100" s="40"/>
      <c r="HM100" s="40"/>
      <c r="HN100" s="40"/>
      <c r="HO100" s="40"/>
      <c r="HP100" s="40"/>
      <c r="HQ100" s="40"/>
      <c r="HR100" s="40"/>
      <c r="HS100" s="40"/>
      <c r="HT100" s="40"/>
      <c r="HU100" s="40"/>
      <c r="HV100" s="40"/>
    </row>
    <row r="101" spans="1:230" s="17" customFormat="1" ht="15.75" customHeight="1">
      <c r="B101" s="18" t="s">
        <v>44</v>
      </c>
      <c r="E101" s="11"/>
      <c r="F101" s="11"/>
      <c r="G101" s="13"/>
      <c r="H101" s="14"/>
      <c r="I101" s="11"/>
      <c r="J101" s="15"/>
      <c r="K101" s="16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  <c r="FP101" s="40"/>
      <c r="FQ101" s="40"/>
      <c r="FR101" s="40"/>
      <c r="FS101" s="40"/>
      <c r="FT101" s="40"/>
      <c r="FU101" s="40"/>
      <c r="FV101" s="40"/>
      <c r="FW101" s="40"/>
      <c r="FX101" s="40"/>
      <c r="FY101" s="40"/>
      <c r="FZ101" s="40"/>
      <c r="GA101" s="40"/>
      <c r="GB101" s="40"/>
      <c r="GC101" s="40"/>
      <c r="GD101" s="40"/>
      <c r="GE101" s="40"/>
      <c r="GF101" s="40"/>
      <c r="GG101" s="40"/>
      <c r="GH101" s="40"/>
      <c r="GI101" s="40"/>
      <c r="GJ101" s="40"/>
      <c r="GK101" s="40"/>
      <c r="GL101" s="40"/>
      <c r="GM101" s="40"/>
      <c r="GN101" s="40"/>
      <c r="GO101" s="40"/>
      <c r="GP101" s="40"/>
      <c r="GQ101" s="40"/>
      <c r="GR101" s="40"/>
      <c r="GS101" s="40"/>
      <c r="GT101" s="40"/>
      <c r="GU101" s="40"/>
      <c r="GV101" s="40"/>
      <c r="GW101" s="40"/>
      <c r="GX101" s="40"/>
      <c r="GY101" s="40"/>
      <c r="GZ101" s="40"/>
      <c r="HA101" s="40"/>
      <c r="HB101" s="40"/>
      <c r="HC101" s="40"/>
      <c r="HD101" s="40"/>
      <c r="HE101" s="40"/>
      <c r="HF101" s="40"/>
      <c r="HG101" s="40"/>
      <c r="HH101" s="40"/>
      <c r="HI101" s="40"/>
      <c r="HJ101" s="40"/>
      <c r="HK101" s="40"/>
      <c r="HL101" s="40"/>
      <c r="HM101" s="40"/>
      <c r="HN101" s="40"/>
      <c r="HO101" s="40"/>
      <c r="HP101" s="40"/>
      <c r="HQ101" s="40"/>
      <c r="HR101" s="40"/>
      <c r="HS101" s="40"/>
      <c r="HT101" s="40"/>
      <c r="HU101" s="40"/>
      <c r="HV101" s="40"/>
    </row>
    <row r="102" spans="1:230" s="17" customFormat="1" ht="15.75" customHeight="1">
      <c r="B102" s="18" t="s">
        <v>31</v>
      </c>
      <c r="E102" s="11"/>
      <c r="F102" s="11"/>
      <c r="G102" s="13"/>
      <c r="H102" s="14"/>
      <c r="I102" s="11"/>
      <c r="J102" s="15"/>
      <c r="K102" s="16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  <c r="FP102" s="40"/>
      <c r="FQ102" s="40"/>
      <c r="FR102" s="40"/>
      <c r="FS102" s="40"/>
      <c r="FT102" s="40"/>
      <c r="FU102" s="40"/>
      <c r="FV102" s="40"/>
      <c r="FW102" s="40"/>
      <c r="FX102" s="40"/>
      <c r="FY102" s="40"/>
      <c r="FZ102" s="40"/>
      <c r="GA102" s="40"/>
      <c r="GB102" s="40"/>
      <c r="GC102" s="40"/>
      <c r="GD102" s="40"/>
      <c r="GE102" s="40"/>
      <c r="GF102" s="40"/>
      <c r="GG102" s="40"/>
      <c r="GH102" s="40"/>
      <c r="GI102" s="40"/>
      <c r="GJ102" s="40"/>
      <c r="GK102" s="40"/>
      <c r="GL102" s="40"/>
      <c r="GM102" s="40"/>
      <c r="GN102" s="40"/>
      <c r="GO102" s="40"/>
      <c r="GP102" s="40"/>
      <c r="GQ102" s="40"/>
      <c r="GR102" s="40"/>
      <c r="GS102" s="40"/>
      <c r="GT102" s="40"/>
      <c r="GU102" s="40"/>
      <c r="GV102" s="40"/>
      <c r="GW102" s="40"/>
      <c r="GX102" s="40"/>
      <c r="GY102" s="40"/>
      <c r="GZ102" s="40"/>
      <c r="HA102" s="40"/>
      <c r="HB102" s="40"/>
      <c r="HC102" s="40"/>
      <c r="HD102" s="40"/>
      <c r="HE102" s="40"/>
      <c r="HF102" s="40"/>
      <c r="HG102" s="40"/>
      <c r="HH102" s="40"/>
      <c r="HI102" s="40"/>
      <c r="HJ102" s="40"/>
      <c r="HK102" s="40"/>
      <c r="HL102" s="40"/>
      <c r="HM102" s="40"/>
      <c r="HN102" s="40"/>
      <c r="HO102" s="40"/>
      <c r="HP102" s="40"/>
      <c r="HQ102" s="40"/>
      <c r="HR102" s="40"/>
      <c r="HS102" s="40"/>
      <c r="HT102" s="40"/>
      <c r="HU102" s="40"/>
      <c r="HV102" s="40"/>
    </row>
    <row r="103" spans="1:230" s="17" customFormat="1" ht="15.75" customHeight="1">
      <c r="B103" s="18" t="s">
        <v>64</v>
      </c>
      <c r="E103" s="11"/>
      <c r="F103" s="11"/>
      <c r="G103" s="13"/>
      <c r="H103" s="14"/>
      <c r="I103" s="11"/>
      <c r="J103" s="15"/>
      <c r="K103" s="16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  <c r="FP103" s="40"/>
      <c r="FQ103" s="40"/>
      <c r="FR103" s="40"/>
      <c r="FS103" s="40"/>
      <c r="FT103" s="40"/>
      <c r="FU103" s="40"/>
      <c r="FV103" s="40"/>
      <c r="FW103" s="40"/>
      <c r="FX103" s="40"/>
      <c r="FY103" s="40"/>
      <c r="FZ103" s="40"/>
      <c r="GA103" s="40"/>
      <c r="GB103" s="40"/>
      <c r="GC103" s="40"/>
      <c r="GD103" s="40"/>
      <c r="GE103" s="40"/>
      <c r="GF103" s="40"/>
      <c r="GG103" s="40"/>
      <c r="GH103" s="40"/>
      <c r="GI103" s="40"/>
      <c r="GJ103" s="40"/>
      <c r="GK103" s="40"/>
      <c r="GL103" s="40"/>
      <c r="GM103" s="40"/>
      <c r="GN103" s="40"/>
      <c r="GO103" s="40"/>
      <c r="GP103" s="40"/>
      <c r="GQ103" s="40"/>
      <c r="GR103" s="40"/>
      <c r="GS103" s="40"/>
      <c r="GT103" s="40"/>
      <c r="GU103" s="40"/>
      <c r="GV103" s="40"/>
      <c r="GW103" s="40"/>
      <c r="GX103" s="40"/>
      <c r="GY103" s="40"/>
      <c r="GZ103" s="40"/>
      <c r="HA103" s="40"/>
      <c r="HB103" s="40"/>
      <c r="HC103" s="40"/>
      <c r="HD103" s="40"/>
      <c r="HE103" s="40"/>
      <c r="HF103" s="40"/>
      <c r="HG103" s="40"/>
      <c r="HH103" s="40"/>
      <c r="HI103" s="40"/>
      <c r="HJ103" s="40"/>
      <c r="HK103" s="40"/>
      <c r="HL103" s="40"/>
      <c r="HM103" s="40"/>
      <c r="HN103" s="40"/>
      <c r="HO103" s="40"/>
      <c r="HP103" s="40"/>
      <c r="HQ103" s="40"/>
      <c r="HR103" s="40"/>
      <c r="HS103" s="40"/>
      <c r="HT103" s="40"/>
      <c r="HU103" s="40"/>
      <c r="HV103" s="40"/>
    </row>
    <row r="104" spans="1:230" s="17" customFormat="1" ht="15.75" customHeight="1">
      <c r="B104" s="87" t="s">
        <v>61</v>
      </c>
      <c r="E104" s="11"/>
      <c r="F104" s="11"/>
      <c r="G104" s="13"/>
      <c r="H104" s="14"/>
      <c r="I104" s="11"/>
      <c r="J104" s="15"/>
      <c r="K104" s="16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  <c r="FP104" s="40"/>
      <c r="FQ104" s="40"/>
      <c r="FR104" s="40"/>
      <c r="FS104" s="40"/>
      <c r="FT104" s="40"/>
      <c r="FU104" s="40"/>
      <c r="FV104" s="40"/>
      <c r="FW104" s="40"/>
      <c r="FX104" s="40"/>
      <c r="FY104" s="40"/>
      <c r="FZ104" s="40"/>
      <c r="GA104" s="40"/>
      <c r="GB104" s="40"/>
      <c r="GC104" s="40"/>
      <c r="GD104" s="40"/>
      <c r="GE104" s="40"/>
      <c r="GF104" s="40"/>
      <c r="GG104" s="40"/>
      <c r="GH104" s="40"/>
      <c r="GI104" s="40"/>
      <c r="GJ104" s="40"/>
      <c r="GK104" s="40"/>
      <c r="GL104" s="40"/>
      <c r="GM104" s="40"/>
      <c r="GN104" s="40"/>
      <c r="GO104" s="40"/>
      <c r="GP104" s="40"/>
      <c r="GQ104" s="40"/>
      <c r="GR104" s="40"/>
      <c r="GS104" s="40"/>
      <c r="GT104" s="40"/>
      <c r="GU104" s="40"/>
      <c r="GV104" s="40"/>
      <c r="GW104" s="40"/>
      <c r="GX104" s="40"/>
      <c r="GY104" s="40"/>
      <c r="GZ104" s="40"/>
      <c r="HA104" s="40"/>
      <c r="HB104" s="40"/>
      <c r="HC104" s="40"/>
      <c r="HD104" s="40"/>
      <c r="HE104" s="40"/>
      <c r="HF104" s="40"/>
      <c r="HG104" s="40"/>
      <c r="HH104" s="40"/>
      <c r="HI104" s="40"/>
      <c r="HJ104" s="40"/>
      <c r="HK104" s="40"/>
      <c r="HL104" s="40"/>
      <c r="HM104" s="40"/>
      <c r="HN104" s="40"/>
      <c r="HO104" s="40"/>
      <c r="HP104" s="40"/>
      <c r="HQ104" s="40"/>
      <c r="HR104" s="40"/>
      <c r="HS104" s="40"/>
      <c r="HT104" s="40"/>
      <c r="HU104" s="40"/>
      <c r="HV104" s="40"/>
    </row>
    <row r="105" spans="1:230" s="17" customFormat="1" ht="15.75" customHeight="1">
      <c r="B105" s="87" t="s">
        <v>62</v>
      </c>
      <c r="E105" s="11"/>
      <c r="F105" s="11"/>
      <c r="G105" s="13"/>
      <c r="H105" s="14"/>
      <c r="I105" s="11"/>
      <c r="J105" s="15"/>
      <c r="K105" s="16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  <c r="FP105" s="40"/>
      <c r="FQ105" s="40"/>
      <c r="FR105" s="40"/>
      <c r="FS105" s="40"/>
      <c r="FT105" s="40"/>
      <c r="FU105" s="40"/>
      <c r="FV105" s="40"/>
      <c r="FW105" s="40"/>
      <c r="FX105" s="40"/>
      <c r="FY105" s="40"/>
      <c r="FZ105" s="40"/>
      <c r="GA105" s="40"/>
      <c r="GB105" s="40"/>
      <c r="GC105" s="40"/>
      <c r="GD105" s="40"/>
      <c r="GE105" s="40"/>
      <c r="GF105" s="40"/>
      <c r="GG105" s="40"/>
      <c r="GH105" s="40"/>
      <c r="GI105" s="40"/>
      <c r="GJ105" s="40"/>
      <c r="GK105" s="40"/>
      <c r="GL105" s="40"/>
      <c r="GM105" s="40"/>
      <c r="GN105" s="40"/>
      <c r="GO105" s="40"/>
      <c r="GP105" s="40"/>
      <c r="GQ105" s="40"/>
      <c r="GR105" s="40"/>
      <c r="GS105" s="40"/>
      <c r="GT105" s="40"/>
      <c r="GU105" s="40"/>
      <c r="GV105" s="40"/>
      <c r="GW105" s="40"/>
      <c r="GX105" s="40"/>
      <c r="GY105" s="40"/>
      <c r="GZ105" s="40"/>
      <c r="HA105" s="40"/>
      <c r="HB105" s="40"/>
      <c r="HC105" s="40"/>
      <c r="HD105" s="40"/>
      <c r="HE105" s="40"/>
      <c r="HF105" s="40"/>
      <c r="HG105" s="40"/>
      <c r="HH105" s="40"/>
      <c r="HI105" s="40"/>
      <c r="HJ105" s="40"/>
      <c r="HK105" s="40"/>
      <c r="HL105" s="40"/>
      <c r="HM105" s="40"/>
      <c r="HN105" s="40"/>
      <c r="HO105" s="40"/>
      <c r="HP105" s="40"/>
      <c r="HQ105" s="40"/>
      <c r="HR105" s="40"/>
      <c r="HS105" s="40"/>
      <c r="HT105" s="40"/>
      <c r="HU105" s="40"/>
      <c r="HV105" s="40"/>
    </row>
    <row r="106" spans="1:230" s="17" customFormat="1" ht="15.75" customHeight="1">
      <c r="B106" s="87" t="s">
        <v>63</v>
      </c>
      <c r="E106" s="11"/>
      <c r="F106" s="11"/>
      <c r="G106" s="13"/>
      <c r="H106" s="14"/>
      <c r="I106" s="11"/>
      <c r="J106" s="15"/>
      <c r="K106" s="16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  <c r="FP106" s="40"/>
      <c r="FQ106" s="40"/>
      <c r="FR106" s="40"/>
      <c r="FS106" s="40"/>
      <c r="FT106" s="40"/>
      <c r="FU106" s="40"/>
      <c r="FV106" s="40"/>
      <c r="FW106" s="40"/>
      <c r="FX106" s="40"/>
      <c r="FY106" s="40"/>
      <c r="FZ106" s="40"/>
      <c r="GA106" s="40"/>
      <c r="GB106" s="40"/>
      <c r="GC106" s="40"/>
      <c r="GD106" s="40"/>
      <c r="GE106" s="40"/>
      <c r="GF106" s="40"/>
      <c r="GG106" s="40"/>
      <c r="GH106" s="40"/>
      <c r="GI106" s="40"/>
      <c r="GJ106" s="40"/>
      <c r="GK106" s="40"/>
      <c r="GL106" s="40"/>
      <c r="GM106" s="40"/>
      <c r="GN106" s="40"/>
      <c r="GO106" s="40"/>
      <c r="GP106" s="40"/>
      <c r="GQ106" s="40"/>
      <c r="GR106" s="40"/>
      <c r="GS106" s="40"/>
      <c r="GT106" s="40"/>
      <c r="GU106" s="40"/>
      <c r="GV106" s="40"/>
      <c r="GW106" s="40"/>
      <c r="GX106" s="40"/>
      <c r="GY106" s="40"/>
      <c r="GZ106" s="40"/>
      <c r="HA106" s="40"/>
      <c r="HB106" s="40"/>
      <c r="HC106" s="40"/>
      <c r="HD106" s="40"/>
      <c r="HE106" s="40"/>
      <c r="HF106" s="40"/>
      <c r="HG106" s="40"/>
      <c r="HH106" s="40"/>
      <c r="HI106" s="40"/>
      <c r="HJ106" s="40"/>
      <c r="HK106" s="40"/>
      <c r="HL106" s="40"/>
      <c r="HM106" s="40"/>
      <c r="HN106" s="40"/>
      <c r="HO106" s="40"/>
      <c r="HP106" s="40"/>
      <c r="HQ106" s="40"/>
      <c r="HR106" s="40"/>
      <c r="HS106" s="40"/>
      <c r="HT106" s="40"/>
      <c r="HU106" s="40"/>
      <c r="HV106" s="40"/>
    </row>
    <row r="107" spans="1:230" s="17" customFormat="1" ht="15.75" customHeight="1">
      <c r="B107" s="11"/>
      <c r="C107" s="11"/>
      <c r="D107" s="18"/>
      <c r="E107" s="11"/>
      <c r="F107" s="11"/>
      <c r="G107" s="13"/>
      <c r="H107" s="19"/>
      <c r="I107" s="11"/>
      <c r="J107" s="15"/>
      <c r="K107" s="16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  <c r="DI107" s="40"/>
      <c r="DJ107" s="40"/>
      <c r="DK107" s="40"/>
      <c r="DL107" s="40"/>
      <c r="DM107" s="40"/>
      <c r="DN107" s="40"/>
      <c r="DO107" s="40"/>
      <c r="DP107" s="40"/>
      <c r="DQ107" s="40"/>
      <c r="DR107" s="40"/>
      <c r="DS107" s="40"/>
      <c r="DT107" s="40"/>
      <c r="DU107" s="40"/>
      <c r="DV107" s="40"/>
      <c r="DW107" s="40"/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/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/>
      <c r="ET107" s="40"/>
      <c r="EU107" s="40"/>
      <c r="EV107" s="40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0"/>
      <c r="FJ107" s="40"/>
      <c r="FK107" s="40"/>
      <c r="FL107" s="40"/>
      <c r="FM107" s="40"/>
      <c r="FN107" s="40"/>
      <c r="FO107" s="40"/>
      <c r="FP107" s="40"/>
      <c r="FQ107" s="40"/>
      <c r="FR107" s="40"/>
      <c r="FS107" s="40"/>
      <c r="FT107" s="40"/>
      <c r="FU107" s="40"/>
      <c r="FV107" s="40"/>
      <c r="FW107" s="40"/>
      <c r="FX107" s="40"/>
      <c r="FY107" s="40"/>
      <c r="FZ107" s="40"/>
      <c r="GA107" s="40"/>
      <c r="GB107" s="40"/>
      <c r="GC107" s="40"/>
      <c r="GD107" s="40"/>
      <c r="GE107" s="40"/>
      <c r="GF107" s="40"/>
      <c r="GG107" s="40"/>
      <c r="GH107" s="40"/>
      <c r="GI107" s="40"/>
      <c r="GJ107" s="40"/>
      <c r="GK107" s="40"/>
      <c r="GL107" s="40"/>
      <c r="GM107" s="40"/>
      <c r="GN107" s="40"/>
      <c r="GO107" s="40"/>
      <c r="GP107" s="40"/>
      <c r="GQ107" s="40"/>
      <c r="GR107" s="40"/>
      <c r="GS107" s="40"/>
      <c r="GT107" s="40"/>
      <c r="GU107" s="40"/>
      <c r="GV107" s="40"/>
      <c r="GW107" s="40"/>
      <c r="GX107" s="40"/>
      <c r="GY107" s="40"/>
      <c r="GZ107" s="40"/>
      <c r="HA107" s="40"/>
      <c r="HB107" s="40"/>
      <c r="HC107" s="40"/>
      <c r="HD107" s="40"/>
      <c r="HE107" s="40"/>
      <c r="HF107" s="40"/>
      <c r="HG107" s="40"/>
      <c r="HH107" s="40"/>
      <c r="HI107" s="40"/>
      <c r="HJ107" s="40"/>
      <c r="HK107" s="40"/>
      <c r="HL107" s="40"/>
      <c r="HM107" s="40"/>
      <c r="HN107" s="40"/>
      <c r="HO107" s="40"/>
      <c r="HP107" s="40"/>
      <c r="HQ107" s="40"/>
      <c r="HR107" s="40"/>
      <c r="HS107" s="40"/>
      <c r="HT107" s="40"/>
      <c r="HU107" s="40"/>
      <c r="HV107" s="40"/>
    </row>
    <row r="108" spans="1:230" s="17" customFormat="1" ht="15.75" customHeight="1">
      <c r="C108" s="11"/>
      <c r="D108" s="76" t="s">
        <v>34</v>
      </c>
      <c r="E108" s="11"/>
      <c r="F108" s="11"/>
      <c r="G108" s="13"/>
      <c r="H108" s="14"/>
      <c r="I108" s="11"/>
      <c r="J108" s="78"/>
      <c r="K108" s="16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0"/>
      <c r="FJ108" s="40"/>
      <c r="FK108" s="40"/>
      <c r="FL108" s="40"/>
      <c r="FM108" s="40"/>
      <c r="FN108" s="40"/>
      <c r="FO108" s="40"/>
      <c r="FP108" s="40"/>
      <c r="FQ108" s="40"/>
      <c r="FR108" s="40"/>
      <c r="FS108" s="40"/>
      <c r="FT108" s="40"/>
      <c r="FU108" s="40"/>
      <c r="FV108" s="40"/>
      <c r="FW108" s="40"/>
      <c r="FX108" s="40"/>
      <c r="FY108" s="40"/>
      <c r="FZ108" s="40"/>
      <c r="GA108" s="40"/>
      <c r="GB108" s="40"/>
      <c r="GC108" s="40"/>
      <c r="GD108" s="40"/>
      <c r="GE108" s="40"/>
      <c r="GF108" s="40"/>
      <c r="GG108" s="40"/>
      <c r="GH108" s="40"/>
      <c r="GI108" s="40"/>
      <c r="GJ108" s="40"/>
      <c r="GK108" s="40"/>
      <c r="GL108" s="40"/>
      <c r="GM108" s="40"/>
      <c r="GN108" s="40"/>
      <c r="GO108" s="40"/>
      <c r="GP108" s="40"/>
      <c r="GQ108" s="40"/>
      <c r="GR108" s="40"/>
      <c r="GS108" s="40"/>
      <c r="GT108" s="40"/>
      <c r="GU108" s="40"/>
      <c r="GV108" s="40"/>
      <c r="GW108" s="40"/>
      <c r="GX108" s="40"/>
      <c r="GY108" s="40"/>
      <c r="GZ108" s="40"/>
      <c r="HA108" s="40"/>
      <c r="HB108" s="40"/>
      <c r="HC108" s="40"/>
      <c r="HD108" s="40"/>
      <c r="HE108" s="40"/>
      <c r="HF108" s="40"/>
      <c r="HG108" s="40"/>
      <c r="HH108" s="40"/>
      <c r="HI108" s="40"/>
      <c r="HJ108" s="40"/>
      <c r="HK108" s="40"/>
      <c r="HL108" s="40"/>
      <c r="HM108" s="40"/>
      <c r="HN108" s="40"/>
      <c r="HO108" s="40"/>
      <c r="HP108" s="40"/>
      <c r="HQ108" s="40"/>
      <c r="HR108" s="40"/>
      <c r="HS108" s="40"/>
      <c r="HT108" s="40"/>
      <c r="HU108" s="40"/>
      <c r="HV108" s="40"/>
    </row>
    <row r="109" spans="1:230" s="17" customFormat="1" ht="15.75" customHeight="1">
      <c r="B109" s="11"/>
      <c r="C109" s="11"/>
      <c r="D109" s="56" t="s">
        <v>35</v>
      </c>
      <c r="E109" s="18" t="s">
        <v>54</v>
      </c>
      <c r="F109" s="11"/>
      <c r="G109" s="13"/>
      <c r="H109" s="14"/>
      <c r="I109" s="11"/>
      <c r="J109" s="15"/>
      <c r="K109" s="16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  <c r="DC109" s="40"/>
      <c r="DD109" s="40"/>
      <c r="DE109" s="40"/>
      <c r="DF109" s="40"/>
      <c r="DG109" s="40"/>
      <c r="DH109" s="40"/>
      <c r="DI109" s="40"/>
      <c r="DJ109" s="40"/>
      <c r="DK109" s="40"/>
      <c r="DL109" s="40"/>
      <c r="DM109" s="40"/>
      <c r="DN109" s="40"/>
      <c r="DO109" s="40"/>
      <c r="DP109" s="40"/>
      <c r="DQ109" s="40"/>
      <c r="DR109" s="40"/>
      <c r="DS109" s="40"/>
      <c r="DT109" s="40"/>
      <c r="DU109" s="40"/>
      <c r="DV109" s="40"/>
      <c r="DW109" s="40"/>
      <c r="DX109" s="40"/>
      <c r="DY109" s="40"/>
      <c r="DZ109" s="40"/>
      <c r="EA109" s="40"/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0"/>
      <c r="EV109" s="40"/>
      <c r="EW109" s="40"/>
      <c r="EX109" s="40"/>
      <c r="EY109" s="40"/>
      <c r="EZ109" s="40"/>
      <c r="FA109" s="40"/>
      <c r="FB109" s="40"/>
      <c r="FC109" s="40"/>
      <c r="FD109" s="40"/>
      <c r="FE109" s="40"/>
      <c r="FF109" s="40"/>
      <c r="FG109" s="40"/>
      <c r="FH109" s="40"/>
      <c r="FI109" s="40"/>
      <c r="FJ109" s="40"/>
      <c r="FK109" s="40"/>
      <c r="FL109" s="40"/>
      <c r="FM109" s="40"/>
      <c r="FN109" s="40"/>
      <c r="FO109" s="40"/>
      <c r="FP109" s="40"/>
      <c r="FQ109" s="40"/>
      <c r="FR109" s="40"/>
      <c r="FS109" s="40"/>
      <c r="FT109" s="40"/>
      <c r="FU109" s="40"/>
      <c r="FV109" s="40"/>
      <c r="FW109" s="40"/>
      <c r="FX109" s="40"/>
      <c r="FY109" s="40"/>
      <c r="FZ109" s="40"/>
      <c r="GA109" s="40"/>
      <c r="GB109" s="40"/>
      <c r="GC109" s="40"/>
      <c r="GD109" s="40"/>
      <c r="GE109" s="40"/>
      <c r="GF109" s="40"/>
      <c r="GG109" s="40"/>
      <c r="GH109" s="40"/>
      <c r="GI109" s="40"/>
      <c r="GJ109" s="40"/>
      <c r="GK109" s="40"/>
      <c r="GL109" s="40"/>
      <c r="GM109" s="40"/>
      <c r="GN109" s="40"/>
      <c r="GO109" s="40"/>
      <c r="GP109" s="40"/>
      <c r="GQ109" s="40"/>
      <c r="GR109" s="40"/>
      <c r="GS109" s="40"/>
      <c r="GT109" s="40"/>
      <c r="GU109" s="40"/>
      <c r="GV109" s="40"/>
      <c r="GW109" s="40"/>
      <c r="GX109" s="40"/>
      <c r="GY109" s="40"/>
      <c r="GZ109" s="40"/>
      <c r="HA109" s="40"/>
      <c r="HB109" s="40"/>
      <c r="HC109" s="40"/>
      <c r="HD109" s="40"/>
      <c r="HE109" s="40"/>
      <c r="HF109" s="40"/>
      <c r="HG109" s="40"/>
      <c r="HH109" s="40"/>
      <c r="HI109" s="40"/>
      <c r="HJ109" s="40"/>
      <c r="HK109" s="40"/>
      <c r="HL109" s="40"/>
      <c r="HM109" s="40"/>
      <c r="HN109" s="40"/>
      <c r="HO109" s="40"/>
      <c r="HP109" s="40"/>
      <c r="HQ109" s="40"/>
      <c r="HR109" s="40"/>
      <c r="HS109" s="40"/>
      <c r="HT109" s="40"/>
      <c r="HU109" s="40"/>
      <c r="HV109" s="40"/>
    </row>
    <row r="110" spans="1:230" s="17" customFormat="1" ht="15.75" customHeight="1">
      <c r="B110" s="11"/>
      <c r="C110" s="11"/>
      <c r="D110" s="56"/>
      <c r="E110" s="18" t="s">
        <v>55</v>
      </c>
      <c r="F110" s="11"/>
      <c r="G110" s="13"/>
      <c r="H110" s="14"/>
      <c r="I110" s="11"/>
      <c r="J110" s="15"/>
      <c r="K110" s="16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  <c r="DB110" s="40"/>
      <c r="DC110" s="40"/>
      <c r="DD110" s="40"/>
      <c r="DE110" s="40"/>
      <c r="DF110" s="40"/>
      <c r="DG110" s="40"/>
      <c r="DH110" s="40"/>
      <c r="DI110" s="40"/>
      <c r="DJ110" s="40"/>
      <c r="DK110" s="40"/>
      <c r="DL110" s="40"/>
      <c r="DM110" s="40"/>
      <c r="DN110" s="40"/>
      <c r="DO110" s="40"/>
      <c r="DP110" s="40"/>
      <c r="DQ110" s="40"/>
      <c r="DR110" s="40"/>
      <c r="DS110" s="40"/>
      <c r="DT110" s="40"/>
      <c r="DU110" s="40"/>
      <c r="DV110" s="40"/>
      <c r="DW110" s="40"/>
      <c r="DX110" s="40"/>
      <c r="DY110" s="40"/>
      <c r="DZ110" s="40"/>
      <c r="EA110" s="40"/>
      <c r="EB110" s="40"/>
      <c r="EC110" s="40"/>
      <c r="ED110" s="40"/>
      <c r="EE110" s="40"/>
      <c r="EF110" s="40"/>
      <c r="EG110" s="40"/>
      <c r="EH110" s="40"/>
      <c r="EI110" s="40"/>
      <c r="EJ110" s="40"/>
      <c r="EK110" s="40"/>
      <c r="EL110" s="40"/>
      <c r="EM110" s="40"/>
      <c r="EN110" s="40"/>
      <c r="EO110" s="40"/>
      <c r="EP110" s="40"/>
      <c r="EQ110" s="40"/>
      <c r="ER110" s="40"/>
      <c r="ES110" s="40"/>
      <c r="ET110" s="40"/>
      <c r="EU110" s="40"/>
      <c r="EV110" s="40"/>
      <c r="EW110" s="40"/>
      <c r="EX110" s="40"/>
      <c r="EY110" s="40"/>
      <c r="EZ110" s="40"/>
      <c r="FA110" s="40"/>
      <c r="FB110" s="40"/>
      <c r="FC110" s="40"/>
      <c r="FD110" s="40"/>
      <c r="FE110" s="40"/>
      <c r="FF110" s="40"/>
      <c r="FG110" s="40"/>
      <c r="FH110" s="40"/>
      <c r="FI110" s="40"/>
      <c r="FJ110" s="40"/>
      <c r="FK110" s="40"/>
      <c r="FL110" s="40"/>
      <c r="FM110" s="40"/>
      <c r="FN110" s="40"/>
      <c r="FO110" s="40"/>
      <c r="FP110" s="40"/>
      <c r="FQ110" s="40"/>
      <c r="FR110" s="40"/>
      <c r="FS110" s="40"/>
      <c r="FT110" s="40"/>
      <c r="FU110" s="40"/>
      <c r="FV110" s="40"/>
      <c r="FW110" s="40"/>
      <c r="FX110" s="40"/>
      <c r="FY110" s="40"/>
      <c r="FZ110" s="40"/>
      <c r="GA110" s="40"/>
      <c r="GB110" s="40"/>
      <c r="GC110" s="40"/>
      <c r="GD110" s="40"/>
      <c r="GE110" s="40"/>
      <c r="GF110" s="40"/>
      <c r="GG110" s="40"/>
      <c r="GH110" s="40"/>
      <c r="GI110" s="40"/>
      <c r="GJ110" s="40"/>
      <c r="GK110" s="40"/>
      <c r="GL110" s="40"/>
      <c r="GM110" s="40"/>
      <c r="GN110" s="40"/>
      <c r="GO110" s="40"/>
      <c r="GP110" s="40"/>
      <c r="GQ110" s="40"/>
      <c r="GR110" s="40"/>
      <c r="GS110" s="40"/>
      <c r="GT110" s="40"/>
      <c r="GU110" s="40"/>
      <c r="GV110" s="40"/>
      <c r="GW110" s="40"/>
      <c r="GX110" s="40"/>
      <c r="GY110" s="40"/>
      <c r="GZ110" s="40"/>
      <c r="HA110" s="40"/>
      <c r="HB110" s="40"/>
      <c r="HC110" s="40"/>
      <c r="HD110" s="40"/>
      <c r="HE110" s="40"/>
      <c r="HF110" s="40"/>
      <c r="HG110" s="40"/>
      <c r="HH110" s="40"/>
      <c r="HI110" s="40"/>
      <c r="HJ110" s="40"/>
      <c r="HK110" s="40"/>
      <c r="HL110" s="40"/>
      <c r="HM110" s="40"/>
      <c r="HN110" s="40"/>
      <c r="HO110" s="40"/>
      <c r="HP110" s="40"/>
      <c r="HQ110" s="40"/>
      <c r="HR110" s="40"/>
      <c r="HS110" s="40"/>
      <c r="HT110" s="40"/>
      <c r="HU110" s="40"/>
      <c r="HV110" s="40"/>
    </row>
    <row r="111" spans="1:230" s="17" customFormat="1" ht="15.75" customHeight="1">
      <c r="D111" s="26" t="s">
        <v>36</v>
      </c>
      <c r="E111" s="90" t="s">
        <v>53</v>
      </c>
      <c r="K111" s="21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40"/>
      <c r="DE111" s="40"/>
      <c r="DF111" s="40"/>
      <c r="DG111" s="40"/>
      <c r="DH111" s="40"/>
      <c r="DI111" s="40"/>
      <c r="DJ111" s="40"/>
      <c r="DK111" s="40"/>
      <c r="DL111" s="40"/>
      <c r="DM111" s="40"/>
      <c r="DN111" s="40"/>
      <c r="DO111" s="40"/>
      <c r="DP111" s="40"/>
      <c r="DQ111" s="40"/>
      <c r="DR111" s="40"/>
      <c r="DS111" s="40"/>
      <c r="DT111" s="40"/>
      <c r="DU111" s="40"/>
      <c r="DV111" s="40"/>
      <c r="DW111" s="40"/>
      <c r="DX111" s="40"/>
      <c r="DY111" s="40"/>
      <c r="DZ111" s="40"/>
      <c r="EA111" s="40"/>
      <c r="EB111" s="40"/>
      <c r="EC111" s="40"/>
      <c r="ED111" s="40"/>
      <c r="EE111" s="40"/>
      <c r="EF111" s="40"/>
      <c r="EG111" s="40"/>
      <c r="EH111" s="40"/>
      <c r="EI111" s="40"/>
      <c r="EJ111" s="40"/>
      <c r="EK111" s="40"/>
      <c r="EL111" s="40"/>
      <c r="EM111" s="40"/>
      <c r="EN111" s="40"/>
      <c r="EO111" s="40"/>
      <c r="EP111" s="40"/>
      <c r="EQ111" s="40"/>
      <c r="ER111" s="40"/>
      <c r="ES111" s="40"/>
      <c r="ET111" s="40"/>
      <c r="EU111" s="40"/>
      <c r="EV111" s="40"/>
      <c r="EW111" s="40"/>
      <c r="EX111" s="40"/>
      <c r="EY111" s="40"/>
      <c r="EZ111" s="40"/>
      <c r="FA111" s="40"/>
      <c r="FB111" s="40"/>
      <c r="FC111" s="40"/>
      <c r="FD111" s="40"/>
      <c r="FE111" s="40"/>
      <c r="FF111" s="40"/>
      <c r="FG111" s="40"/>
      <c r="FH111" s="40"/>
      <c r="FI111" s="40"/>
      <c r="FJ111" s="40"/>
      <c r="FK111" s="40"/>
      <c r="FL111" s="40"/>
      <c r="FM111" s="40"/>
      <c r="FN111" s="40"/>
      <c r="FO111" s="40"/>
      <c r="FP111" s="40"/>
      <c r="FQ111" s="40"/>
      <c r="FR111" s="40"/>
      <c r="FS111" s="40"/>
      <c r="FT111" s="40"/>
      <c r="FU111" s="40"/>
      <c r="FV111" s="40"/>
      <c r="FW111" s="40"/>
      <c r="FX111" s="40"/>
      <c r="FY111" s="40"/>
      <c r="FZ111" s="40"/>
      <c r="GA111" s="40"/>
      <c r="GB111" s="40"/>
      <c r="GC111" s="40"/>
      <c r="GD111" s="40"/>
      <c r="GE111" s="40"/>
      <c r="GF111" s="40"/>
      <c r="GG111" s="40"/>
      <c r="GH111" s="40"/>
      <c r="GI111" s="40"/>
      <c r="GJ111" s="40"/>
      <c r="GK111" s="40"/>
      <c r="GL111" s="40"/>
      <c r="GM111" s="40"/>
      <c r="GN111" s="40"/>
      <c r="GO111" s="40"/>
      <c r="GP111" s="40"/>
      <c r="GQ111" s="40"/>
      <c r="GR111" s="40"/>
      <c r="GS111" s="40"/>
      <c r="GT111" s="40"/>
      <c r="GU111" s="40"/>
      <c r="GV111" s="40"/>
      <c r="GW111" s="40"/>
      <c r="GX111" s="40"/>
      <c r="GY111" s="40"/>
      <c r="GZ111" s="40"/>
      <c r="HA111" s="40"/>
      <c r="HB111" s="40"/>
      <c r="HC111" s="40"/>
      <c r="HD111" s="40"/>
      <c r="HE111" s="40"/>
      <c r="HF111" s="40"/>
      <c r="HG111" s="40"/>
      <c r="HH111" s="40"/>
      <c r="HI111" s="40"/>
      <c r="HJ111" s="40"/>
      <c r="HK111" s="40"/>
      <c r="HL111" s="40"/>
      <c r="HM111" s="40"/>
      <c r="HN111" s="40"/>
      <c r="HO111" s="40"/>
      <c r="HP111" s="40"/>
      <c r="HQ111" s="40"/>
      <c r="HR111" s="40"/>
      <c r="HS111" s="40"/>
      <c r="HT111" s="40"/>
      <c r="HU111" s="40"/>
      <c r="HV111" s="40"/>
    </row>
    <row r="112" spans="1:230" s="17" customFormat="1" ht="15.75" customHeight="1">
      <c r="D112" s="26" t="s">
        <v>37</v>
      </c>
      <c r="E112" s="17" t="s">
        <v>5</v>
      </c>
      <c r="K112" s="21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  <c r="DB112" s="40"/>
      <c r="DC112" s="40"/>
      <c r="DD112" s="40"/>
      <c r="DE112" s="40"/>
      <c r="DF112" s="40"/>
      <c r="DG112" s="40"/>
      <c r="DH112" s="40"/>
      <c r="DI112" s="40"/>
      <c r="DJ112" s="40"/>
      <c r="DK112" s="40"/>
      <c r="DL112" s="40"/>
      <c r="DM112" s="40"/>
      <c r="DN112" s="40"/>
      <c r="DO112" s="40"/>
      <c r="DP112" s="40"/>
      <c r="DQ112" s="40"/>
      <c r="DR112" s="40"/>
      <c r="DS112" s="40"/>
      <c r="DT112" s="40"/>
      <c r="DU112" s="40"/>
      <c r="DV112" s="40"/>
      <c r="DW112" s="40"/>
      <c r="DX112" s="40"/>
      <c r="DY112" s="40"/>
      <c r="DZ112" s="40"/>
      <c r="EA112" s="40"/>
      <c r="EB112" s="40"/>
      <c r="EC112" s="40"/>
      <c r="ED112" s="40"/>
      <c r="EE112" s="40"/>
      <c r="EF112" s="40"/>
      <c r="EG112" s="40"/>
      <c r="EH112" s="40"/>
      <c r="EI112" s="40"/>
      <c r="EJ112" s="40"/>
      <c r="EK112" s="40"/>
      <c r="EL112" s="40"/>
      <c r="EM112" s="40"/>
      <c r="EN112" s="40"/>
      <c r="EO112" s="40"/>
      <c r="EP112" s="40"/>
      <c r="EQ112" s="40"/>
      <c r="ER112" s="40"/>
      <c r="ES112" s="40"/>
      <c r="ET112" s="40"/>
      <c r="EU112" s="40"/>
      <c r="EV112" s="40"/>
      <c r="EW112" s="40"/>
      <c r="EX112" s="40"/>
      <c r="EY112" s="40"/>
      <c r="EZ112" s="40"/>
      <c r="FA112" s="40"/>
      <c r="FB112" s="40"/>
      <c r="FC112" s="40"/>
      <c r="FD112" s="40"/>
      <c r="FE112" s="40"/>
      <c r="FF112" s="40"/>
      <c r="FG112" s="40"/>
      <c r="FH112" s="40"/>
      <c r="FI112" s="40"/>
      <c r="FJ112" s="40"/>
      <c r="FK112" s="40"/>
      <c r="FL112" s="40"/>
      <c r="FM112" s="40"/>
      <c r="FN112" s="40"/>
      <c r="FO112" s="40"/>
      <c r="FP112" s="40"/>
      <c r="FQ112" s="40"/>
      <c r="FR112" s="40"/>
      <c r="FS112" s="40"/>
      <c r="FT112" s="40"/>
      <c r="FU112" s="40"/>
      <c r="FV112" s="40"/>
      <c r="FW112" s="40"/>
      <c r="FX112" s="40"/>
      <c r="FY112" s="40"/>
      <c r="FZ112" s="40"/>
      <c r="GA112" s="40"/>
      <c r="GB112" s="40"/>
      <c r="GC112" s="40"/>
      <c r="GD112" s="40"/>
      <c r="GE112" s="40"/>
      <c r="GF112" s="40"/>
      <c r="GG112" s="40"/>
      <c r="GH112" s="40"/>
      <c r="GI112" s="40"/>
      <c r="GJ112" s="40"/>
      <c r="GK112" s="40"/>
      <c r="GL112" s="40"/>
      <c r="GM112" s="40"/>
      <c r="GN112" s="40"/>
      <c r="GO112" s="40"/>
      <c r="GP112" s="40"/>
      <c r="GQ112" s="40"/>
      <c r="GR112" s="40"/>
      <c r="GS112" s="40"/>
      <c r="GT112" s="40"/>
      <c r="GU112" s="40"/>
      <c r="GV112" s="40"/>
      <c r="GW112" s="40"/>
      <c r="GX112" s="40"/>
      <c r="GY112" s="40"/>
      <c r="GZ112" s="40"/>
      <c r="HA112" s="40"/>
      <c r="HB112" s="40"/>
      <c r="HC112" s="40"/>
      <c r="HD112" s="40"/>
      <c r="HE112" s="40"/>
      <c r="HF112" s="40"/>
      <c r="HG112" s="40"/>
      <c r="HH112" s="40"/>
      <c r="HI112" s="40"/>
      <c r="HJ112" s="40"/>
      <c r="HK112" s="40"/>
      <c r="HL112" s="40"/>
      <c r="HM112" s="40"/>
      <c r="HN112" s="40"/>
      <c r="HO112" s="40"/>
      <c r="HP112" s="40"/>
      <c r="HQ112" s="40"/>
      <c r="HR112" s="40"/>
      <c r="HS112" s="40"/>
      <c r="HT112" s="40"/>
      <c r="HU112" s="40"/>
      <c r="HV112" s="40"/>
    </row>
    <row r="113" spans="2:230" s="17" customFormat="1" ht="15.75" customHeight="1">
      <c r="D113" s="26" t="s">
        <v>38</v>
      </c>
      <c r="E113" s="22" t="s">
        <v>21</v>
      </c>
      <c r="K113" s="21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  <c r="DB113" s="40"/>
      <c r="DC113" s="40"/>
      <c r="DD113" s="40"/>
      <c r="DE113" s="40"/>
      <c r="DF113" s="40"/>
      <c r="DG113" s="40"/>
      <c r="DH113" s="40"/>
      <c r="DI113" s="40"/>
      <c r="DJ113" s="40"/>
      <c r="DK113" s="40"/>
      <c r="DL113" s="40"/>
      <c r="DM113" s="40"/>
      <c r="DN113" s="40"/>
      <c r="DO113" s="40"/>
      <c r="DP113" s="40"/>
      <c r="DQ113" s="40"/>
      <c r="DR113" s="40"/>
      <c r="DS113" s="40"/>
      <c r="DT113" s="40"/>
      <c r="DU113" s="40"/>
      <c r="DV113" s="40"/>
      <c r="DW113" s="40"/>
      <c r="DX113" s="40"/>
      <c r="DY113" s="40"/>
      <c r="DZ113" s="40"/>
      <c r="EA113" s="40"/>
      <c r="EB113" s="40"/>
      <c r="EC113" s="40"/>
      <c r="ED113" s="40"/>
      <c r="EE113" s="40"/>
      <c r="EF113" s="40"/>
      <c r="EG113" s="40"/>
      <c r="EH113" s="40"/>
      <c r="EI113" s="40"/>
      <c r="EJ113" s="40"/>
      <c r="EK113" s="40"/>
      <c r="EL113" s="40"/>
      <c r="EM113" s="40"/>
      <c r="EN113" s="40"/>
      <c r="EO113" s="40"/>
      <c r="EP113" s="40"/>
      <c r="EQ113" s="40"/>
      <c r="ER113" s="40"/>
      <c r="ES113" s="40"/>
      <c r="ET113" s="40"/>
      <c r="EU113" s="40"/>
      <c r="EV113" s="40"/>
      <c r="EW113" s="40"/>
      <c r="EX113" s="40"/>
      <c r="EY113" s="40"/>
      <c r="EZ113" s="40"/>
      <c r="FA113" s="40"/>
      <c r="FB113" s="40"/>
      <c r="FC113" s="40"/>
      <c r="FD113" s="40"/>
      <c r="FE113" s="40"/>
      <c r="FF113" s="40"/>
      <c r="FG113" s="40"/>
      <c r="FH113" s="40"/>
      <c r="FI113" s="40"/>
      <c r="FJ113" s="40"/>
      <c r="FK113" s="40"/>
      <c r="FL113" s="40"/>
      <c r="FM113" s="40"/>
      <c r="FN113" s="40"/>
      <c r="FO113" s="40"/>
      <c r="FP113" s="40"/>
      <c r="FQ113" s="40"/>
      <c r="FR113" s="40"/>
      <c r="FS113" s="40"/>
      <c r="FT113" s="40"/>
      <c r="FU113" s="40"/>
      <c r="FV113" s="40"/>
      <c r="FW113" s="40"/>
      <c r="FX113" s="40"/>
      <c r="FY113" s="40"/>
      <c r="FZ113" s="40"/>
      <c r="GA113" s="40"/>
      <c r="GB113" s="40"/>
      <c r="GC113" s="40"/>
      <c r="GD113" s="40"/>
      <c r="GE113" s="40"/>
      <c r="GF113" s="40"/>
      <c r="GG113" s="40"/>
      <c r="GH113" s="40"/>
      <c r="GI113" s="40"/>
      <c r="GJ113" s="40"/>
      <c r="GK113" s="40"/>
      <c r="GL113" s="40"/>
      <c r="GM113" s="40"/>
      <c r="GN113" s="40"/>
      <c r="GO113" s="40"/>
      <c r="GP113" s="40"/>
      <c r="GQ113" s="40"/>
      <c r="GR113" s="40"/>
      <c r="GS113" s="40"/>
      <c r="GT113" s="40"/>
      <c r="GU113" s="40"/>
      <c r="GV113" s="40"/>
      <c r="GW113" s="40"/>
      <c r="GX113" s="40"/>
      <c r="GY113" s="40"/>
      <c r="GZ113" s="40"/>
      <c r="HA113" s="40"/>
      <c r="HB113" s="40"/>
      <c r="HC113" s="40"/>
      <c r="HD113" s="40"/>
      <c r="HE113" s="40"/>
      <c r="HF113" s="40"/>
      <c r="HG113" s="40"/>
      <c r="HH113" s="40"/>
      <c r="HI113" s="40"/>
      <c r="HJ113" s="40"/>
      <c r="HK113" s="40"/>
      <c r="HL113" s="40"/>
      <c r="HM113" s="40"/>
      <c r="HN113" s="40"/>
      <c r="HO113" s="40"/>
      <c r="HP113" s="40"/>
      <c r="HQ113" s="40"/>
      <c r="HR113" s="40"/>
      <c r="HS113" s="40"/>
      <c r="HT113" s="40"/>
      <c r="HU113" s="40"/>
      <c r="HV113" s="40"/>
    </row>
    <row r="114" spans="2:230" s="17" customFormat="1" ht="15.75" customHeight="1">
      <c r="D114" s="26" t="s">
        <v>39</v>
      </c>
      <c r="E114" s="23" t="s">
        <v>48</v>
      </c>
      <c r="K114" s="21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  <c r="DB114" s="40"/>
      <c r="DC114" s="40"/>
      <c r="DD114" s="40"/>
      <c r="DE114" s="40"/>
      <c r="DF114" s="40"/>
      <c r="DG114" s="40"/>
      <c r="DH114" s="40"/>
      <c r="DI114" s="40"/>
      <c r="DJ114" s="40"/>
      <c r="DK114" s="40"/>
      <c r="DL114" s="40"/>
      <c r="DM114" s="40"/>
      <c r="DN114" s="40"/>
      <c r="DO114" s="40"/>
      <c r="DP114" s="40"/>
      <c r="DQ114" s="40"/>
      <c r="DR114" s="40"/>
      <c r="DS114" s="40"/>
      <c r="DT114" s="40"/>
      <c r="DU114" s="40"/>
      <c r="DV114" s="40"/>
      <c r="DW114" s="40"/>
      <c r="DX114" s="40"/>
      <c r="DY114" s="40"/>
      <c r="DZ114" s="40"/>
      <c r="EA114" s="40"/>
      <c r="EB114" s="40"/>
      <c r="EC114" s="40"/>
      <c r="ED114" s="40"/>
      <c r="EE114" s="40"/>
      <c r="EF114" s="40"/>
      <c r="EG114" s="40"/>
      <c r="EH114" s="40"/>
      <c r="EI114" s="40"/>
      <c r="EJ114" s="40"/>
      <c r="EK114" s="40"/>
      <c r="EL114" s="40"/>
      <c r="EM114" s="40"/>
      <c r="EN114" s="40"/>
      <c r="EO114" s="40"/>
      <c r="EP114" s="40"/>
      <c r="EQ114" s="40"/>
      <c r="ER114" s="40"/>
      <c r="ES114" s="40"/>
      <c r="ET114" s="40"/>
      <c r="EU114" s="40"/>
      <c r="EV114" s="40"/>
      <c r="EW114" s="40"/>
      <c r="EX114" s="40"/>
      <c r="EY114" s="40"/>
      <c r="EZ114" s="40"/>
      <c r="FA114" s="40"/>
      <c r="FB114" s="40"/>
      <c r="FC114" s="40"/>
      <c r="FD114" s="40"/>
      <c r="FE114" s="40"/>
      <c r="FF114" s="40"/>
      <c r="FG114" s="40"/>
      <c r="FH114" s="40"/>
      <c r="FI114" s="40"/>
      <c r="FJ114" s="40"/>
      <c r="FK114" s="40"/>
      <c r="FL114" s="40"/>
      <c r="FM114" s="40"/>
      <c r="FN114" s="40"/>
      <c r="FO114" s="40"/>
      <c r="FP114" s="40"/>
      <c r="FQ114" s="40"/>
      <c r="FR114" s="40"/>
      <c r="FS114" s="40"/>
      <c r="FT114" s="40"/>
      <c r="FU114" s="40"/>
      <c r="FV114" s="40"/>
      <c r="FW114" s="40"/>
      <c r="FX114" s="40"/>
      <c r="FY114" s="40"/>
      <c r="FZ114" s="40"/>
      <c r="GA114" s="40"/>
      <c r="GB114" s="40"/>
      <c r="GC114" s="40"/>
      <c r="GD114" s="40"/>
      <c r="GE114" s="40"/>
      <c r="GF114" s="40"/>
      <c r="GG114" s="40"/>
      <c r="GH114" s="40"/>
      <c r="GI114" s="40"/>
      <c r="GJ114" s="40"/>
      <c r="GK114" s="40"/>
      <c r="GL114" s="40"/>
      <c r="GM114" s="40"/>
      <c r="GN114" s="40"/>
      <c r="GO114" s="40"/>
      <c r="GP114" s="40"/>
      <c r="GQ114" s="40"/>
      <c r="GR114" s="40"/>
      <c r="GS114" s="40"/>
      <c r="GT114" s="40"/>
      <c r="GU114" s="40"/>
      <c r="GV114" s="40"/>
      <c r="GW114" s="40"/>
      <c r="GX114" s="40"/>
      <c r="GY114" s="40"/>
      <c r="GZ114" s="40"/>
      <c r="HA114" s="40"/>
      <c r="HB114" s="40"/>
      <c r="HC114" s="40"/>
      <c r="HD114" s="40"/>
      <c r="HE114" s="40"/>
      <c r="HF114" s="40"/>
      <c r="HG114" s="40"/>
      <c r="HH114" s="40"/>
      <c r="HI114" s="40"/>
      <c r="HJ114" s="40"/>
      <c r="HK114" s="40"/>
      <c r="HL114" s="40"/>
      <c r="HM114" s="40"/>
      <c r="HN114" s="40"/>
      <c r="HO114" s="40"/>
      <c r="HP114" s="40"/>
      <c r="HQ114" s="40"/>
      <c r="HR114" s="40"/>
      <c r="HS114" s="40"/>
      <c r="HT114" s="40"/>
      <c r="HU114" s="40"/>
      <c r="HV114" s="40"/>
    </row>
    <row r="115" spans="2:230" s="17" customFormat="1" ht="15.75" customHeight="1">
      <c r="D115" s="26" t="s">
        <v>40</v>
      </c>
      <c r="E115" s="17" t="s">
        <v>49</v>
      </c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  <c r="DB115" s="40"/>
      <c r="DC115" s="40"/>
      <c r="DD115" s="40"/>
      <c r="DE115" s="40"/>
      <c r="DF115" s="40"/>
      <c r="DG115" s="40"/>
      <c r="DH115" s="40"/>
      <c r="DI115" s="40"/>
      <c r="DJ115" s="40"/>
      <c r="DK115" s="40"/>
      <c r="DL115" s="40"/>
      <c r="DM115" s="40"/>
      <c r="DN115" s="40"/>
      <c r="DO115" s="40"/>
      <c r="DP115" s="40"/>
      <c r="DQ115" s="40"/>
      <c r="DR115" s="40"/>
      <c r="DS115" s="40"/>
      <c r="DT115" s="40"/>
      <c r="DU115" s="40"/>
      <c r="DV115" s="40"/>
      <c r="DW115" s="40"/>
      <c r="DX115" s="40"/>
      <c r="DY115" s="40"/>
      <c r="DZ115" s="40"/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0"/>
      <c r="EL115" s="40"/>
      <c r="EM115" s="40"/>
      <c r="EN115" s="40"/>
      <c r="EO115" s="40"/>
      <c r="EP115" s="40"/>
      <c r="EQ115" s="40"/>
      <c r="ER115" s="40"/>
      <c r="ES115" s="40"/>
      <c r="ET115" s="40"/>
      <c r="EU115" s="40"/>
      <c r="EV115" s="40"/>
      <c r="EW115" s="40"/>
      <c r="EX115" s="40"/>
      <c r="EY115" s="40"/>
      <c r="EZ115" s="40"/>
      <c r="FA115" s="40"/>
      <c r="FB115" s="40"/>
      <c r="FC115" s="40"/>
      <c r="FD115" s="40"/>
      <c r="FE115" s="40"/>
      <c r="FF115" s="40"/>
      <c r="FG115" s="40"/>
      <c r="FH115" s="40"/>
      <c r="FI115" s="40"/>
      <c r="FJ115" s="40"/>
      <c r="FK115" s="40"/>
      <c r="FL115" s="40"/>
      <c r="FM115" s="40"/>
      <c r="FN115" s="40"/>
      <c r="FO115" s="40"/>
      <c r="FP115" s="40"/>
      <c r="FQ115" s="40"/>
      <c r="FR115" s="40"/>
      <c r="FS115" s="40"/>
      <c r="FT115" s="40"/>
      <c r="FU115" s="40"/>
      <c r="FV115" s="40"/>
      <c r="FW115" s="40"/>
      <c r="FX115" s="40"/>
      <c r="FY115" s="40"/>
      <c r="FZ115" s="40"/>
      <c r="GA115" s="40"/>
      <c r="GB115" s="40"/>
      <c r="GC115" s="40"/>
      <c r="GD115" s="40"/>
      <c r="GE115" s="40"/>
      <c r="GF115" s="40"/>
      <c r="GG115" s="40"/>
      <c r="GH115" s="40"/>
      <c r="GI115" s="40"/>
      <c r="GJ115" s="40"/>
      <c r="GK115" s="40"/>
      <c r="GL115" s="40"/>
      <c r="GM115" s="40"/>
      <c r="GN115" s="40"/>
      <c r="GO115" s="40"/>
      <c r="GP115" s="40"/>
      <c r="GQ115" s="40"/>
      <c r="GR115" s="40"/>
      <c r="GS115" s="40"/>
      <c r="GT115" s="40"/>
      <c r="GU115" s="40"/>
      <c r="GV115" s="40"/>
      <c r="GW115" s="40"/>
      <c r="GX115" s="40"/>
      <c r="GY115" s="40"/>
      <c r="GZ115" s="40"/>
      <c r="HA115" s="40"/>
      <c r="HB115" s="40"/>
      <c r="HC115" s="40"/>
      <c r="HD115" s="40"/>
      <c r="HE115" s="40"/>
      <c r="HF115" s="40"/>
      <c r="HG115" s="40"/>
      <c r="HH115" s="40"/>
      <c r="HI115" s="40"/>
      <c r="HJ115" s="40"/>
      <c r="HK115" s="40"/>
      <c r="HL115" s="40"/>
      <c r="HM115" s="40"/>
      <c r="HN115" s="40"/>
      <c r="HO115" s="40"/>
      <c r="HP115" s="40"/>
      <c r="HQ115" s="40"/>
      <c r="HR115" s="40"/>
      <c r="HS115" s="40"/>
      <c r="HT115" s="40"/>
      <c r="HU115" s="40"/>
      <c r="HV115" s="40"/>
    </row>
    <row r="116" spans="2:230" s="17" customFormat="1" ht="15.75" customHeight="1">
      <c r="B116" s="11"/>
      <c r="C116" s="11"/>
      <c r="D116" s="12" t="s">
        <v>41</v>
      </c>
      <c r="E116" s="11" t="s">
        <v>22</v>
      </c>
      <c r="F116" s="11"/>
      <c r="G116" s="13"/>
      <c r="H116" s="14"/>
      <c r="I116" s="11"/>
      <c r="J116" s="15"/>
      <c r="K116" s="16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  <c r="DB116" s="40"/>
      <c r="DC116" s="40"/>
      <c r="DD116" s="40"/>
      <c r="DE116" s="40"/>
      <c r="DF116" s="40"/>
      <c r="DG116" s="40"/>
      <c r="DH116" s="40"/>
      <c r="DI116" s="40"/>
      <c r="DJ116" s="40"/>
      <c r="DK116" s="40"/>
      <c r="DL116" s="40"/>
      <c r="DM116" s="40"/>
      <c r="DN116" s="40"/>
      <c r="DO116" s="40"/>
      <c r="DP116" s="40"/>
      <c r="DQ116" s="40"/>
      <c r="DR116" s="40"/>
      <c r="DS116" s="40"/>
      <c r="DT116" s="40"/>
      <c r="DU116" s="40"/>
      <c r="DV116" s="40"/>
      <c r="DW116" s="40"/>
      <c r="DX116" s="40"/>
      <c r="DY116" s="40"/>
      <c r="DZ116" s="40"/>
      <c r="EA116" s="40"/>
      <c r="EB116" s="40"/>
      <c r="EC116" s="40"/>
      <c r="ED116" s="40"/>
      <c r="EE116" s="40"/>
      <c r="EF116" s="40"/>
      <c r="EG116" s="40"/>
      <c r="EH116" s="40"/>
      <c r="EI116" s="40"/>
      <c r="EJ116" s="40"/>
      <c r="EK116" s="40"/>
      <c r="EL116" s="40"/>
      <c r="EM116" s="40"/>
      <c r="EN116" s="40"/>
      <c r="EO116" s="40"/>
      <c r="EP116" s="40"/>
      <c r="EQ116" s="40"/>
      <c r="ER116" s="40"/>
      <c r="ES116" s="40"/>
      <c r="ET116" s="40"/>
      <c r="EU116" s="40"/>
      <c r="EV116" s="40"/>
      <c r="EW116" s="40"/>
      <c r="EX116" s="40"/>
      <c r="EY116" s="40"/>
      <c r="EZ116" s="40"/>
      <c r="FA116" s="40"/>
      <c r="FB116" s="40"/>
      <c r="FC116" s="40"/>
      <c r="FD116" s="40"/>
      <c r="FE116" s="40"/>
      <c r="FF116" s="40"/>
      <c r="FG116" s="40"/>
      <c r="FH116" s="40"/>
      <c r="FI116" s="40"/>
      <c r="FJ116" s="40"/>
      <c r="FK116" s="40"/>
      <c r="FL116" s="40"/>
      <c r="FM116" s="40"/>
      <c r="FN116" s="40"/>
      <c r="FO116" s="40"/>
      <c r="FP116" s="40"/>
      <c r="FQ116" s="40"/>
      <c r="FR116" s="40"/>
      <c r="FS116" s="40"/>
      <c r="FT116" s="40"/>
      <c r="FU116" s="40"/>
      <c r="FV116" s="40"/>
      <c r="FW116" s="40"/>
      <c r="FX116" s="40"/>
      <c r="FY116" s="40"/>
      <c r="FZ116" s="40"/>
      <c r="GA116" s="40"/>
      <c r="GB116" s="40"/>
      <c r="GC116" s="40"/>
      <c r="GD116" s="40"/>
      <c r="GE116" s="40"/>
      <c r="GF116" s="40"/>
      <c r="GG116" s="40"/>
      <c r="GH116" s="40"/>
      <c r="GI116" s="40"/>
      <c r="GJ116" s="40"/>
      <c r="GK116" s="40"/>
      <c r="GL116" s="40"/>
      <c r="GM116" s="40"/>
      <c r="GN116" s="40"/>
      <c r="GO116" s="40"/>
      <c r="GP116" s="40"/>
      <c r="GQ116" s="40"/>
      <c r="GR116" s="40"/>
      <c r="GS116" s="40"/>
      <c r="GT116" s="40"/>
      <c r="GU116" s="40"/>
      <c r="GV116" s="40"/>
      <c r="GW116" s="40"/>
      <c r="GX116" s="40"/>
      <c r="GY116" s="40"/>
      <c r="GZ116" s="40"/>
      <c r="HA116" s="40"/>
      <c r="HB116" s="40"/>
      <c r="HC116" s="40"/>
      <c r="HD116" s="40"/>
      <c r="HE116" s="40"/>
      <c r="HF116" s="40"/>
      <c r="HG116" s="40"/>
      <c r="HH116" s="40"/>
      <c r="HI116" s="40"/>
      <c r="HJ116" s="40"/>
      <c r="HK116" s="40"/>
      <c r="HL116" s="40"/>
      <c r="HM116" s="40"/>
      <c r="HN116" s="40"/>
      <c r="HO116" s="40"/>
      <c r="HP116" s="40"/>
      <c r="HQ116" s="40"/>
      <c r="HR116" s="40"/>
      <c r="HS116" s="40"/>
      <c r="HT116" s="40"/>
      <c r="HU116" s="40"/>
      <c r="HV116" s="40"/>
    </row>
    <row r="117" spans="2:230" s="17" customFormat="1" ht="15.75" customHeight="1">
      <c r="B117" s="11"/>
      <c r="C117" s="11"/>
      <c r="D117" s="12"/>
      <c r="E117" s="11"/>
      <c r="F117" s="11"/>
      <c r="G117" s="13"/>
      <c r="H117" s="14"/>
      <c r="I117" s="11"/>
      <c r="J117" s="15"/>
      <c r="K117" s="16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  <c r="DB117" s="40"/>
      <c r="DC117" s="40"/>
      <c r="DD117" s="40"/>
      <c r="DE117" s="40"/>
      <c r="DF117" s="40"/>
      <c r="DG117" s="40"/>
      <c r="DH117" s="40"/>
      <c r="DI117" s="40"/>
      <c r="DJ117" s="40"/>
      <c r="DK117" s="40"/>
      <c r="DL117" s="40"/>
      <c r="DM117" s="40"/>
      <c r="DN117" s="40"/>
      <c r="DO117" s="40"/>
      <c r="DP117" s="40"/>
      <c r="DQ117" s="40"/>
      <c r="DR117" s="40"/>
      <c r="DS117" s="40"/>
      <c r="DT117" s="40"/>
      <c r="DU117" s="40"/>
      <c r="DV117" s="40"/>
      <c r="DW117" s="40"/>
      <c r="DX117" s="40"/>
      <c r="DY117" s="40"/>
      <c r="DZ117" s="40"/>
      <c r="EA117" s="40"/>
      <c r="EB117" s="40"/>
      <c r="EC117" s="40"/>
      <c r="ED117" s="40"/>
      <c r="EE117" s="40"/>
      <c r="EF117" s="40"/>
      <c r="EG117" s="40"/>
      <c r="EH117" s="40"/>
      <c r="EI117" s="40"/>
      <c r="EJ117" s="40"/>
      <c r="EK117" s="40"/>
      <c r="EL117" s="40"/>
      <c r="EM117" s="40"/>
      <c r="EN117" s="40"/>
      <c r="EO117" s="40"/>
      <c r="EP117" s="40"/>
      <c r="EQ117" s="40"/>
      <c r="ER117" s="40"/>
      <c r="ES117" s="40"/>
      <c r="ET117" s="40"/>
      <c r="EU117" s="40"/>
      <c r="EV117" s="40"/>
      <c r="EW117" s="40"/>
      <c r="EX117" s="40"/>
      <c r="EY117" s="40"/>
      <c r="EZ117" s="40"/>
      <c r="FA117" s="40"/>
      <c r="FB117" s="40"/>
      <c r="FC117" s="40"/>
      <c r="FD117" s="40"/>
      <c r="FE117" s="40"/>
      <c r="FF117" s="40"/>
      <c r="FG117" s="40"/>
      <c r="FH117" s="40"/>
      <c r="FI117" s="40"/>
      <c r="FJ117" s="40"/>
      <c r="FK117" s="40"/>
      <c r="FL117" s="40"/>
      <c r="FM117" s="40"/>
      <c r="FN117" s="40"/>
      <c r="FO117" s="40"/>
      <c r="FP117" s="40"/>
      <c r="FQ117" s="40"/>
      <c r="FR117" s="40"/>
      <c r="FS117" s="40"/>
      <c r="FT117" s="40"/>
      <c r="FU117" s="40"/>
      <c r="FV117" s="40"/>
      <c r="FW117" s="40"/>
      <c r="FX117" s="40"/>
      <c r="FY117" s="40"/>
      <c r="FZ117" s="40"/>
      <c r="GA117" s="40"/>
      <c r="GB117" s="40"/>
      <c r="GC117" s="40"/>
      <c r="GD117" s="40"/>
      <c r="GE117" s="40"/>
      <c r="GF117" s="40"/>
      <c r="GG117" s="40"/>
      <c r="GH117" s="40"/>
      <c r="GI117" s="40"/>
      <c r="GJ117" s="40"/>
      <c r="GK117" s="40"/>
      <c r="GL117" s="40"/>
      <c r="GM117" s="40"/>
      <c r="GN117" s="40"/>
      <c r="GO117" s="40"/>
      <c r="GP117" s="40"/>
      <c r="GQ117" s="40"/>
      <c r="GR117" s="40"/>
      <c r="GS117" s="40"/>
      <c r="GT117" s="40"/>
      <c r="GU117" s="40"/>
      <c r="GV117" s="40"/>
      <c r="GW117" s="40"/>
      <c r="GX117" s="40"/>
      <c r="GY117" s="40"/>
      <c r="GZ117" s="40"/>
      <c r="HA117" s="40"/>
      <c r="HB117" s="40"/>
      <c r="HC117" s="40"/>
      <c r="HD117" s="40"/>
      <c r="HE117" s="40"/>
      <c r="HF117" s="40"/>
      <c r="HG117" s="40"/>
      <c r="HH117" s="40"/>
      <c r="HI117" s="40"/>
      <c r="HJ117" s="40"/>
      <c r="HK117" s="40"/>
      <c r="HL117" s="40"/>
      <c r="HM117" s="40"/>
      <c r="HN117" s="40"/>
      <c r="HO117" s="40"/>
      <c r="HP117" s="40"/>
      <c r="HQ117" s="40"/>
      <c r="HR117" s="40"/>
      <c r="HS117" s="40"/>
      <c r="HT117" s="40"/>
      <c r="HU117" s="40"/>
      <c r="HV117" s="40"/>
    </row>
    <row r="118" spans="2:230" s="17" customFormat="1" ht="15.75" customHeight="1">
      <c r="B118" s="11" t="s">
        <v>43</v>
      </c>
      <c r="C118" s="11"/>
      <c r="D118" s="12"/>
      <c r="E118" s="11"/>
      <c r="F118" s="11"/>
      <c r="G118" s="13"/>
      <c r="H118" s="14"/>
      <c r="I118" s="11"/>
      <c r="J118" s="15"/>
      <c r="K118" s="16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0"/>
      <c r="DC118" s="40"/>
      <c r="DD118" s="40"/>
      <c r="DE118" s="40"/>
      <c r="DF118" s="40"/>
      <c r="DG118" s="40"/>
      <c r="DH118" s="40"/>
      <c r="DI118" s="40"/>
      <c r="DJ118" s="40"/>
      <c r="DK118" s="40"/>
      <c r="DL118" s="40"/>
      <c r="DM118" s="40"/>
      <c r="DN118" s="40"/>
      <c r="DO118" s="40"/>
      <c r="DP118" s="40"/>
      <c r="DQ118" s="40"/>
      <c r="DR118" s="40"/>
      <c r="DS118" s="40"/>
      <c r="DT118" s="40"/>
      <c r="DU118" s="40"/>
      <c r="DV118" s="40"/>
      <c r="DW118" s="40"/>
      <c r="DX118" s="40"/>
      <c r="DY118" s="40"/>
      <c r="DZ118" s="40"/>
      <c r="EA118" s="40"/>
      <c r="EB118" s="40"/>
      <c r="EC118" s="40"/>
      <c r="ED118" s="40"/>
      <c r="EE118" s="40"/>
      <c r="EF118" s="40"/>
      <c r="EG118" s="40"/>
      <c r="EH118" s="40"/>
      <c r="EI118" s="40"/>
      <c r="EJ118" s="40"/>
      <c r="EK118" s="40"/>
      <c r="EL118" s="40"/>
      <c r="EM118" s="40"/>
      <c r="EN118" s="40"/>
      <c r="EO118" s="40"/>
      <c r="EP118" s="40"/>
      <c r="EQ118" s="40"/>
      <c r="ER118" s="40"/>
      <c r="ES118" s="40"/>
      <c r="ET118" s="40"/>
      <c r="EU118" s="40"/>
      <c r="EV118" s="40"/>
      <c r="EW118" s="40"/>
      <c r="EX118" s="40"/>
      <c r="EY118" s="40"/>
      <c r="EZ118" s="40"/>
      <c r="FA118" s="40"/>
      <c r="FB118" s="40"/>
      <c r="FC118" s="40"/>
      <c r="FD118" s="40"/>
      <c r="FE118" s="40"/>
      <c r="FF118" s="40"/>
      <c r="FG118" s="40"/>
      <c r="FH118" s="40"/>
      <c r="FI118" s="40"/>
      <c r="FJ118" s="40"/>
      <c r="FK118" s="40"/>
      <c r="FL118" s="40"/>
      <c r="FM118" s="40"/>
      <c r="FN118" s="40"/>
      <c r="FO118" s="40"/>
      <c r="FP118" s="40"/>
      <c r="FQ118" s="40"/>
      <c r="FR118" s="40"/>
      <c r="FS118" s="40"/>
      <c r="FT118" s="40"/>
      <c r="FU118" s="40"/>
      <c r="FV118" s="40"/>
      <c r="FW118" s="40"/>
      <c r="FX118" s="40"/>
      <c r="FY118" s="40"/>
      <c r="FZ118" s="40"/>
      <c r="GA118" s="40"/>
      <c r="GB118" s="40"/>
      <c r="GC118" s="40"/>
      <c r="GD118" s="40"/>
      <c r="GE118" s="40"/>
      <c r="GF118" s="40"/>
      <c r="GG118" s="40"/>
      <c r="GH118" s="40"/>
      <c r="GI118" s="40"/>
      <c r="GJ118" s="40"/>
      <c r="GK118" s="40"/>
      <c r="GL118" s="40"/>
      <c r="GM118" s="40"/>
      <c r="GN118" s="40"/>
      <c r="GO118" s="40"/>
      <c r="GP118" s="40"/>
      <c r="GQ118" s="40"/>
      <c r="GR118" s="40"/>
      <c r="GS118" s="40"/>
      <c r="GT118" s="40"/>
      <c r="GU118" s="40"/>
      <c r="GV118" s="40"/>
      <c r="GW118" s="40"/>
      <c r="GX118" s="40"/>
      <c r="GY118" s="40"/>
      <c r="GZ118" s="40"/>
      <c r="HA118" s="40"/>
      <c r="HB118" s="40"/>
      <c r="HC118" s="40"/>
      <c r="HD118" s="40"/>
      <c r="HE118" s="40"/>
      <c r="HF118" s="40"/>
      <c r="HG118" s="40"/>
      <c r="HH118" s="40"/>
      <c r="HI118" s="40"/>
      <c r="HJ118" s="40"/>
      <c r="HK118" s="40"/>
      <c r="HL118" s="40"/>
      <c r="HM118" s="40"/>
      <c r="HN118" s="40"/>
      <c r="HO118" s="40"/>
      <c r="HP118" s="40"/>
      <c r="HQ118" s="40"/>
      <c r="HR118" s="40"/>
      <c r="HS118" s="40"/>
      <c r="HT118" s="40"/>
      <c r="HU118" s="40"/>
      <c r="HV118" s="40"/>
    </row>
    <row r="119" spans="2:230" s="17" customFormat="1" ht="15.75" customHeight="1">
      <c r="B119" s="11"/>
      <c r="C119" s="11"/>
      <c r="D119" s="12"/>
      <c r="E119" s="11"/>
      <c r="F119" s="11"/>
      <c r="G119" s="13"/>
      <c r="H119" s="14"/>
      <c r="I119" s="11"/>
      <c r="J119" s="15"/>
      <c r="K119" s="16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  <c r="DB119" s="40"/>
      <c r="DC119" s="40"/>
      <c r="DD119" s="40"/>
      <c r="DE119" s="40"/>
      <c r="DF119" s="40"/>
      <c r="DG119" s="40"/>
      <c r="DH119" s="40"/>
      <c r="DI119" s="40"/>
      <c r="DJ119" s="40"/>
      <c r="DK119" s="40"/>
      <c r="DL119" s="40"/>
      <c r="DM119" s="40"/>
      <c r="DN119" s="40"/>
      <c r="DO119" s="40"/>
      <c r="DP119" s="40"/>
      <c r="DQ119" s="40"/>
      <c r="DR119" s="40"/>
      <c r="DS119" s="40"/>
      <c r="DT119" s="40"/>
      <c r="DU119" s="40"/>
      <c r="DV119" s="40"/>
      <c r="DW119" s="40"/>
      <c r="DX119" s="40"/>
      <c r="DY119" s="40"/>
      <c r="DZ119" s="40"/>
      <c r="EA119" s="40"/>
      <c r="EB119" s="40"/>
      <c r="EC119" s="40"/>
      <c r="ED119" s="40"/>
      <c r="EE119" s="40"/>
      <c r="EF119" s="40"/>
      <c r="EG119" s="40"/>
      <c r="EH119" s="40"/>
      <c r="EI119" s="40"/>
      <c r="EJ119" s="40"/>
      <c r="EK119" s="40"/>
      <c r="EL119" s="40"/>
      <c r="EM119" s="40"/>
      <c r="EN119" s="40"/>
      <c r="EO119" s="40"/>
      <c r="EP119" s="40"/>
      <c r="EQ119" s="40"/>
      <c r="ER119" s="40"/>
      <c r="ES119" s="40"/>
      <c r="ET119" s="40"/>
      <c r="EU119" s="40"/>
      <c r="EV119" s="40"/>
      <c r="EW119" s="40"/>
      <c r="EX119" s="40"/>
      <c r="EY119" s="40"/>
      <c r="EZ119" s="40"/>
      <c r="FA119" s="40"/>
      <c r="FB119" s="40"/>
      <c r="FC119" s="40"/>
      <c r="FD119" s="40"/>
      <c r="FE119" s="40"/>
      <c r="FF119" s="40"/>
      <c r="FG119" s="40"/>
      <c r="FH119" s="40"/>
      <c r="FI119" s="40"/>
      <c r="FJ119" s="40"/>
      <c r="FK119" s="40"/>
      <c r="FL119" s="40"/>
      <c r="FM119" s="40"/>
      <c r="FN119" s="40"/>
      <c r="FO119" s="40"/>
      <c r="FP119" s="40"/>
      <c r="FQ119" s="40"/>
      <c r="FR119" s="40"/>
      <c r="FS119" s="40"/>
      <c r="FT119" s="40"/>
      <c r="FU119" s="40"/>
      <c r="FV119" s="40"/>
      <c r="FW119" s="40"/>
      <c r="FX119" s="40"/>
      <c r="FY119" s="40"/>
      <c r="FZ119" s="40"/>
      <c r="GA119" s="40"/>
      <c r="GB119" s="40"/>
      <c r="GC119" s="40"/>
      <c r="GD119" s="40"/>
      <c r="GE119" s="40"/>
      <c r="GF119" s="40"/>
      <c r="GG119" s="40"/>
      <c r="GH119" s="40"/>
      <c r="GI119" s="40"/>
      <c r="GJ119" s="40"/>
      <c r="GK119" s="40"/>
      <c r="GL119" s="40"/>
      <c r="GM119" s="40"/>
      <c r="GN119" s="40"/>
      <c r="GO119" s="40"/>
      <c r="GP119" s="40"/>
      <c r="GQ119" s="40"/>
      <c r="GR119" s="40"/>
      <c r="GS119" s="40"/>
      <c r="GT119" s="40"/>
      <c r="GU119" s="40"/>
      <c r="GV119" s="40"/>
      <c r="GW119" s="40"/>
      <c r="GX119" s="40"/>
      <c r="GY119" s="40"/>
      <c r="GZ119" s="40"/>
      <c r="HA119" s="40"/>
      <c r="HB119" s="40"/>
      <c r="HC119" s="40"/>
      <c r="HD119" s="40"/>
      <c r="HE119" s="40"/>
      <c r="HF119" s="40"/>
      <c r="HG119" s="40"/>
      <c r="HH119" s="40"/>
      <c r="HI119" s="40"/>
      <c r="HJ119" s="40"/>
      <c r="HK119" s="40"/>
      <c r="HL119" s="40"/>
      <c r="HM119" s="40"/>
      <c r="HN119" s="40"/>
      <c r="HO119" s="40"/>
      <c r="HP119" s="40"/>
      <c r="HQ119" s="40"/>
      <c r="HR119" s="40"/>
      <c r="HS119" s="40"/>
      <c r="HT119" s="40"/>
      <c r="HU119" s="40"/>
      <c r="HV119" s="40"/>
    </row>
    <row r="120" spans="2:230" s="17" customFormat="1" ht="15.75" customHeight="1">
      <c r="B120" s="11"/>
      <c r="C120" s="11"/>
      <c r="D120" s="12"/>
      <c r="E120" s="11"/>
      <c r="F120" s="11"/>
      <c r="G120" s="13"/>
      <c r="H120" s="14"/>
      <c r="I120" s="11"/>
      <c r="J120" s="15"/>
      <c r="K120" s="16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CZ120" s="40"/>
      <c r="DA120" s="40"/>
      <c r="DB120" s="40"/>
      <c r="DC120" s="40"/>
      <c r="DD120" s="40"/>
      <c r="DE120" s="40"/>
      <c r="DF120" s="40"/>
      <c r="DG120" s="40"/>
      <c r="DH120" s="40"/>
      <c r="DI120" s="40"/>
      <c r="DJ120" s="40"/>
      <c r="DK120" s="40"/>
      <c r="DL120" s="40"/>
      <c r="DM120" s="40"/>
      <c r="DN120" s="40"/>
      <c r="DO120" s="40"/>
      <c r="DP120" s="40"/>
      <c r="DQ120" s="40"/>
      <c r="DR120" s="40"/>
      <c r="DS120" s="40"/>
      <c r="DT120" s="40"/>
      <c r="DU120" s="40"/>
      <c r="DV120" s="40"/>
      <c r="DW120" s="40"/>
      <c r="DX120" s="40"/>
      <c r="DY120" s="40"/>
      <c r="DZ120" s="40"/>
      <c r="EA120" s="40"/>
      <c r="EB120" s="40"/>
      <c r="EC120" s="40"/>
      <c r="ED120" s="40"/>
      <c r="EE120" s="40"/>
      <c r="EF120" s="40"/>
      <c r="EG120" s="40"/>
      <c r="EH120" s="40"/>
      <c r="EI120" s="40"/>
      <c r="EJ120" s="40"/>
      <c r="EK120" s="40"/>
      <c r="EL120" s="40"/>
      <c r="EM120" s="40"/>
      <c r="EN120" s="40"/>
      <c r="EO120" s="40"/>
      <c r="EP120" s="40"/>
      <c r="EQ120" s="40"/>
      <c r="ER120" s="40"/>
      <c r="ES120" s="40"/>
      <c r="ET120" s="40"/>
      <c r="EU120" s="40"/>
      <c r="EV120" s="40"/>
      <c r="EW120" s="40"/>
      <c r="EX120" s="40"/>
      <c r="EY120" s="40"/>
      <c r="EZ120" s="40"/>
      <c r="FA120" s="40"/>
      <c r="FB120" s="40"/>
      <c r="FC120" s="40"/>
      <c r="FD120" s="40"/>
      <c r="FE120" s="40"/>
      <c r="FF120" s="40"/>
      <c r="FG120" s="40"/>
      <c r="FH120" s="40"/>
      <c r="FI120" s="40"/>
      <c r="FJ120" s="40"/>
      <c r="FK120" s="40"/>
      <c r="FL120" s="40"/>
      <c r="FM120" s="40"/>
      <c r="FN120" s="40"/>
      <c r="FO120" s="40"/>
      <c r="FP120" s="40"/>
      <c r="FQ120" s="40"/>
      <c r="FR120" s="40"/>
      <c r="FS120" s="40"/>
      <c r="FT120" s="40"/>
      <c r="FU120" s="40"/>
      <c r="FV120" s="40"/>
      <c r="FW120" s="40"/>
      <c r="FX120" s="40"/>
      <c r="FY120" s="40"/>
      <c r="FZ120" s="40"/>
      <c r="GA120" s="40"/>
      <c r="GB120" s="40"/>
      <c r="GC120" s="40"/>
      <c r="GD120" s="40"/>
      <c r="GE120" s="40"/>
      <c r="GF120" s="40"/>
      <c r="GG120" s="40"/>
      <c r="GH120" s="40"/>
      <c r="GI120" s="40"/>
      <c r="GJ120" s="40"/>
      <c r="GK120" s="40"/>
      <c r="GL120" s="40"/>
      <c r="GM120" s="40"/>
      <c r="GN120" s="40"/>
      <c r="GO120" s="40"/>
      <c r="GP120" s="40"/>
      <c r="GQ120" s="40"/>
      <c r="GR120" s="40"/>
      <c r="GS120" s="40"/>
      <c r="GT120" s="40"/>
      <c r="GU120" s="40"/>
      <c r="GV120" s="40"/>
      <c r="GW120" s="40"/>
      <c r="GX120" s="40"/>
      <c r="GY120" s="40"/>
      <c r="GZ120" s="40"/>
      <c r="HA120" s="40"/>
      <c r="HB120" s="40"/>
      <c r="HC120" s="40"/>
      <c r="HD120" s="40"/>
      <c r="HE120" s="40"/>
      <c r="HF120" s="40"/>
      <c r="HG120" s="40"/>
      <c r="HH120" s="40"/>
      <c r="HI120" s="40"/>
      <c r="HJ120" s="40"/>
      <c r="HK120" s="40"/>
      <c r="HL120" s="40"/>
      <c r="HM120" s="40"/>
      <c r="HN120" s="40"/>
      <c r="HO120" s="40"/>
      <c r="HP120" s="40"/>
      <c r="HQ120" s="40"/>
      <c r="HR120" s="40"/>
      <c r="HS120" s="40"/>
      <c r="HT120" s="40"/>
      <c r="HU120" s="40"/>
      <c r="HV120" s="40"/>
    </row>
    <row r="121" spans="2:230" s="17" customFormat="1" ht="15.75" customHeight="1">
      <c r="B121" s="8"/>
      <c r="C121" s="8"/>
      <c r="D121" s="11"/>
      <c r="E121" s="11"/>
      <c r="F121" s="11"/>
      <c r="G121" s="24"/>
      <c r="H121" s="11"/>
      <c r="I121" s="11"/>
      <c r="J121" s="24"/>
      <c r="K121" s="25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  <c r="DA121" s="40"/>
      <c r="DB121" s="40"/>
      <c r="DC121" s="40"/>
      <c r="DD121" s="40"/>
      <c r="DE121" s="40"/>
      <c r="DF121" s="40"/>
      <c r="DG121" s="40"/>
      <c r="DH121" s="40"/>
      <c r="DI121" s="40"/>
      <c r="DJ121" s="40"/>
      <c r="DK121" s="40"/>
      <c r="DL121" s="40"/>
      <c r="DM121" s="40"/>
      <c r="DN121" s="40"/>
      <c r="DO121" s="40"/>
      <c r="DP121" s="40"/>
      <c r="DQ121" s="40"/>
      <c r="DR121" s="40"/>
      <c r="DS121" s="40"/>
      <c r="DT121" s="40"/>
      <c r="DU121" s="40"/>
      <c r="DV121" s="40"/>
      <c r="DW121" s="40"/>
      <c r="DX121" s="40"/>
      <c r="DY121" s="40"/>
      <c r="DZ121" s="40"/>
      <c r="EA121" s="40"/>
      <c r="EB121" s="40"/>
      <c r="EC121" s="40"/>
      <c r="ED121" s="40"/>
      <c r="EE121" s="40"/>
      <c r="EF121" s="40"/>
      <c r="EG121" s="40"/>
      <c r="EH121" s="40"/>
      <c r="EI121" s="40"/>
      <c r="EJ121" s="40"/>
      <c r="EK121" s="40"/>
      <c r="EL121" s="40"/>
      <c r="EM121" s="40"/>
      <c r="EN121" s="40"/>
      <c r="EO121" s="40"/>
      <c r="EP121" s="40"/>
      <c r="EQ121" s="40"/>
      <c r="ER121" s="40"/>
      <c r="ES121" s="40"/>
      <c r="ET121" s="40"/>
      <c r="EU121" s="40"/>
      <c r="EV121" s="40"/>
      <c r="EW121" s="40"/>
      <c r="EX121" s="40"/>
      <c r="EY121" s="40"/>
      <c r="EZ121" s="40"/>
      <c r="FA121" s="40"/>
      <c r="FB121" s="40"/>
      <c r="FC121" s="40"/>
      <c r="FD121" s="40"/>
      <c r="FE121" s="40"/>
      <c r="FF121" s="40"/>
      <c r="FG121" s="40"/>
      <c r="FH121" s="40"/>
      <c r="FI121" s="40"/>
      <c r="FJ121" s="40"/>
      <c r="FK121" s="40"/>
      <c r="FL121" s="40"/>
      <c r="FM121" s="40"/>
      <c r="FN121" s="40"/>
      <c r="FO121" s="40"/>
      <c r="FP121" s="40"/>
      <c r="FQ121" s="40"/>
      <c r="FR121" s="40"/>
      <c r="FS121" s="40"/>
      <c r="FT121" s="40"/>
      <c r="FU121" s="40"/>
      <c r="FV121" s="40"/>
      <c r="FW121" s="40"/>
      <c r="FX121" s="40"/>
      <c r="FY121" s="40"/>
      <c r="FZ121" s="40"/>
      <c r="GA121" s="40"/>
      <c r="GB121" s="40"/>
      <c r="GC121" s="40"/>
      <c r="GD121" s="40"/>
      <c r="GE121" s="40"/>
      <c r="GF121" s="40"/>
      <c r="GG121" s="40"/>
      <c r="GH121" s="40"/>
      <c r="GI121" s="40"/>
      <c r="GJ121" s="40"/>
      <c r="GK121" s="40"/>
      <c r="GL121" s="40"/>
      <c r="GM121" s="40"/>
      <c r="GN121" s="40"/>
      <c r="GO121" s="40"/>
      <c r="GP121" s="40"/>
      <c r="GQ121" s="40"/>
      <c r="GR121" s="40"/>
      <c r="GS121" s="40"/>
      <c r="GT121" s="40"/>
      <c r="GU121" s="40"/>
      <c r="GV121" s="40"/>
      <c r="GW121" s="40"/>
      <c r="GX121" s="40"/>
      <c r="GY121" s="40"/>
      <c r="GZ121" s="40"/>
      <c r="HA121" s="40"/>
      <c r="HB121" s="40"/>
      <c r="HC121" s="40"/>
      <c r="HD121" s="40"/>
      <c r="HE121" s="40"/>
      <c r="HF121" s="40"/>
      <c r="HG121" s="40"/>
      <c r="HH121" s="40"/>
      <c r="HI121" s="40"/>
      <c r="HJ121" s="40"/>
      <c r="HK121" s="40"/>
      <c r="HL121" s="40"/>
      <c r="HM121" s="40"/>
      <c r="HN121" s="40"/>
      <c r="HO121" s="40"/>
      <c r="HP121" s="40"/>
      <c r="HQ121" s="40"/>
      <c r="HR121" s="40"/>
      <c r="HS121" s="40"/>
      <c r="HT121" s="40"/>
      <c r="HU121" s="40"/>
      <c r="HV121" s="40"/>
    </row>
    <row r="122" spans="2:230" s="17" customFormat="1" ht="15.75" customHeight="1">
      <c r="B122" s="11" t="s">
        <v>59</v>
      </c>
      <c r="C122" s="11"/>
      <c r="D122" s="11"/>
      <c r="E122" s="11"/>
      <c r="F122" s="11"/>
      <c r="G122" s="24"/>
      <c r="H122" s="11"/>
      <c r="I122" s="11"/>
      <c r="J122" s="24"/>
      <c r="K122" s="24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  <c r="DA122" s="40"/>
      <c r="DB122" s="40"/>
      <c r="DC122" s="40"/>
      <c r="DD122" s="40"/>
      <c r="DE122" s="40"/>
      <c r="DF122" s="40"/>
      <c r="DG122" s="40"/>
      <c r="DH122" s="40"/>
      <c r="DI122" s="40"/>
      <c r="DJ122" s="40"/>
      <c r="DK122" s="40"/>
      <c r="DL122" s="40"/>
      <c r="DM122" s="40"/>
      <c r="DN122" s="40"/>
      <c r="DO122" s="40"/>
      <c r="DP122" s="40"/>
      <c r="DQ122" s="40"/>
      <c r="DR122" s="40"/>
      <c r="DS122" s="40"/>
      <c r="DT122" s="40"/>
      <c r="DU122" s="40"/>
      <c r="DV122" s="40"/>
      <c r="DW122" s="40"/>
      <c r="DX122" s="40"/>
      <c r="DY122" s="40"/>
      <c r="DZ122" s="40"/>
      <c r="EA122" s="40"/>
      <c r="EB122" s="40"/>
      <c r="EC122" s="40"/>
      <c r="ED122" s="40"/>
      <c r="EE122" s="40"/>
      <c r="EF122" s="40"/>
      <c r="EG122" s="40"/>
      <c r="EH122" s="40"/>
      <c r="EI122" s="40"/>
      <c r="EJ122" s="40"/>
      <c r="EK122" s="40"/>
      <c r="EL122" s="40"/>
      <c r="EM122" s="40"/>
      <c r="EN122" s="40"/>
      <c r="EO122" s="40"/>
      <c r="EP122" s="40"/>
      <c r="EQ122" s="40"/>
      <c r="ER122" s="40"/>
      <c r="ES122" s="40"/>
      <c r="ET122" s="40"/>
      <c r="EU122" s="40"/>
      <c r="EV122" s="40"/>
      <c r="EW122" s="40"/>
      <c r="EX122" s="40"/>
      <c r="EY122" s="40"/>
      <c r="EZ122" s="40"/>
      <c r="FA122" s="40"/>
      <c r="FB122" s="40"/>
      <c r="FC122" s="40"/>
      <c r="FD122" s="40"/>
      <c r="FE122" s="40"/>
      <c r="FF122" s="40"/>
      <c r="FG122" s="40"/>
      <c r="FH122" s="40"/>
      <c r="FI122" s="40"/>
      <c r="FJ122" s="40"/>
      <c r="FK122" s="40"/>
      <c r="FL122" s="40"/>
      <c r="FM122" s="40"/>
      <c r="FN122" s="40"/>
      <c r="FO122" s="40"/>
      <c r="FP122" s="40"/>
      <c r="FQ122" s="40"/>
      <c r="FR122" s="40"/>
      <c r="FS122" s="40"/>
      <c r="FT122" s="40"/>
      <c r="FU122" s="40"/>
      <c r="FV122" s="40"/>
      <c r="FW122" s="40"/>
      <c r="FX122" s="40"/>
      <c r="FY122" s="40"/>
      <c r="FZ122" s="40"/>
      <c r="GA122" s="40"/>
      <c r="GB122" s="40"/>
      <c r="GC122" s="40"/>
      <c r="GD122" s="40"/>
      <c r="GE122" s="40"/>
      <c r="GF122" s="40"/>
      <c r="GG122" s="40"/>
      <c r="GH122" s="40"/>
      <c r="GI122" s="40"/>
      <c r="GJ122" s="40"/>
      <c r="GK122" s="40"/>
      <c r="GL122" s="40"/>
      <c r="GM122" s="40"/>
      <c r="GN122" s="40"/>
      <c r="GO122" s="40"/>
      <c r="GP122" s="40"/>
      <c r="GQ122" s="40"/>
      <c r="GR122" s="40"/>
      <c r="GS122" s="40"/>
      <c r="GT122" s="40"/>
      <c r="GU122" s="40"/>
      <c r="GV122" s="40"/>
      <c r="GW122" s="40"/>
      <c r="GX122" s="40"/>
      <c r="GY122" s="40"/>
      <c r="GZ122" s="40"/>
      <c r="HA122" s="40"/>
      <c r="HB122" s="40"/>
      <c r="HC122" s="40"/>
      <c r="HD122" s="40"/>
      <c r="HE122" s="40"/>
      <c r="HF122" s="40"/>
      <c r="HG122" s="40"/>
      <c r="HH122" s="40"/>
      <c r="HI122" s="40"/>
      <c r="HJ122" s="40"/>
      <c r="HK122" s="40"/>
      <c r="HL122" s="40"/>
      <c r="HM122" s="40"/>
      <c r="HN122" s="40"/>
      <c r="HO122" s="40"/>
      <c r="HP122" s="40"/>
      <c r="HQ122" s="40"/>
      <c r="HR122" s="40"/>
      <c r="HS122" s="40"/>
      <c r="HT122" s="40"/>
      <c r="HU122" s="40"/>
      <c r="HV122" s="40"/>
    </row>
    <row r="123" spans="2:230" s="17" customFormat="1" ht="15.75" customHeight="1">
      <c r="B123" s="11" t="s">
        <v>58</v>
      </c>
      <c r="C123" s="8"/>
      <c r="D123" s="11"/>
      <c r="E123" s="11"/>
      <c r="F123" s="11"/>
      <c r="G123" s="24"/>
      <c r="H123" s="11"/>
      <c r="I123" s="11"/>
      <c r="J123" s="24"/>
      <c r="K123" s="24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  <c r="DA123" s="40"/>
      <c r="DB123" s="40"/>
      <c r="DC123" s="40"/>
      <c r="DD123" s="40"/>
      <c r="DE123" s="40"/>
      <c r="DF123" s="40"/>
      <c r="DG123" s="40"/>
      <c r="DH123" s="40"/>
      <c r="DI123" s="40"/>
      <c r="DJ123" s="40"/>
      <c r="DK123" s="40"/>
      <c r="DL123" s="40"/>
      <c r="DM123" s="40"/>
      <c r="DN123" s="40"/>
      <c r="DO123" s="40"/>
      <c r="DP123" s="40"/>
      <c r="DQ123" s="40"/>
      <c r="DR123" s="40"/>
      <c r="DS123" s="40"/>
      <c r="DT123" s="40"/>
      <c r="DU123" s="40"/>
      <c r="DV123" s="40"/>
      <c r="DW123" s="40"/>
      <c r="DX123" s="40"/>
      <c r="DY123" s="40"/>
      <c r="DZ123" s="40"/>
      <c r="EA123" s="40"/>
      <c r="EB123" s="40"/>
      <c r="EC123" s="40"/>
      <c r="ED123" s="40"/>
      <c r="EE123" s="40"/>
      <c r="EF123" s="40"/>
      <c r="EG123" s="40"/>
      <c r="EH123" s="40"/>
      <c r="EI123" s="40"/>
      <c r="EJ123" s="40"/>
      <c r="EK123" s="40"/>
      <c r="EL123" s="40"/>
      <c r="EM123" s="40"/>
      <c r="EN123" s="40"/>
      <c r="EO123" s="40"/>
      <c r="EP123" s="40"/>
      <c r="EQ123" s="40"/>
      <c r="ER123" s="40"/>
      <c r="ES123" s="40"/>
      <c r="ET123" s="40"/>
      <c r="EU123" s="40"/>
      <c r="EV123" s="40"/>
      <c r="EW123" s="40"/>
      <c r="EX123" s="40"/>
      <c r="EY123" s="40"/>
      <c r="EZ123" s="40"/>
      <c r="FA123" s="40"/>
      <c r="FB123" s="40"/>
      <c r="FC123" s="40"/>
      <c r="FD123" s="40"/>
      <c r="FE123" s="40"/>
      <c r="FF123" s="40"/>
      <c r="FG123" s="40"/>
      <c r="FH123" s="40"/>
      <c r="FI123" s="40"/>
      <c r="FJ123" s="40"/>
      <c r="FK123" s="40"/>
      <c r="FL123" s="40"/>
      <c r="FM123" s="40"/>
      <c r="FN123" s="40"/>
      <c r="FO123" s="40"/>
      <c r="FP123" s="40"/>
      <c r="FQ123" s="40"/>
      <c r="FR123" s="40"/>
      <c r="FS123" s="40"/>
      <c r="FT123" s="40"/>
      <c r="FU123" s="40"/>
      <c r="FV123" s="40"/>
      <c r="FW123" s="40"/>
      <c r="FX123" s="40"/>
      <c r="FY123" s="40"/>
      <c r="FZ123" s="40"/>
      <c r="GA123" s="40"/>
      <c r="GB123" s="40"/>
      <c r="GC123" s="40"/>
      <c r="GD123" s="40"/>
      <c r="GE123" s="40"/>
      <c r="GF123" s="40"/>
      <c r="GG123" s="40"/>
      <c r="GH123" s="40"/>
      <c r="GI123" s="40"/>
      <c r="GJ123" s="40"/>
      <c r="GK123" s="40"/>
      <c r="GL123" s="40"/>
      <c r="GM123" s="40"/>
      <c r="GN123" s="40"/>
      <c r="GO123" s="40"/>
      <c r="GP123" s="40"/>
      <c r="GQ123" s="40"/>
      <c r="GR123" s="40"/>
      <c r="GS123" s="40"/>
      <c r="GT123" s="40"/>
      <c r="GU123" s="40"/>
      <c r="GV123" s="40"/>
      <c r="GW123" s="40"/>
      <c r="GX123" s="40"/>
      <c r="GY123" s="40"/>
      <c r="GZ123" s="40"/>
      <c r="HA123" s="40"/>
      <c r="HB123" s="40"/>
      <c r="HC123" s="40"/>
      <c r="HD123" s="40"/>
      <c r="HE123" s="40"/>
      <c r="HF123" s="40"/>
      <c r="HG123" s="40"/>
      <c r="HH123" s="40"/>
      <c r="HI123" s="40"/>
      <c r="HJ123" s="40"/>
      <c r="HK123" s="40"/>
      <c r="HL123" s="40"/>
      <c r="HM123" s="40"/>
      <c r="HN123" s="40"/>
      <c r="HO123" s="40"/>
      <c r="HP123" s="40"/>
      <c r="HQ123" s="40"/>
      <c r="HR123" s="40"/>
      <c r="HS123" s="40"/>
      <c r="HT123" s="40"/>
      <c r="HU123" s="40"/>
      <c r="HV123" s="40"/>
    </row>
    <row r="124" spans="2:230" ht="15.75" customHeight="1">
      <c r="B124" s="8"/>
      <c r="C124" s="8"/>
      <c r="D124" s="5"/>
      <c r="E124" s="6"/>
      <c r="F124" s="6"/>
      <c r="G124" s="7"/>
      <c r="H124" s="6"/>
      <c r="I124" s="6"/>
      <c r="J124" s="7"/>
      <c r="K124" s="7"/>
    </row>
    <row r="125" spans="2:230" ht="15.75" customHeight="1">
      <c r="B125" s="8"/>
      <c r="C125" s="8"/>
      <c r="D125" s="5"/>
      <c r="E125" s="6"/>
      <c r="F125" s="6"/>
      <c r="G125" s="7"/>
      <c r="H125" s="6"/>
      <c r="I125" s="6"/>
      <c r="J125" s="7"/>
      <c r="K125" s="7"/>
    </row>
    <row r="126" spans="2:230" ht="15.75" customHeight="1">
      <c r="B126" s="2"/>
      <c r="C126" s="2"/>
      <c r="D126" s="2"/>
      <c r="E126" s="2"/>
      <c r="F126" s="2"/>
      <c r="G126" s="7"/>
      <c r="H126" s="2"/>
      <c r="I126" s="2"/>
      <c r="J126" s="2"/>
      <c r="K126" s="2"/>
    </row>
    <row r="127" spans="2:230" ht="15.75" customHeight="1">
      <c r="B127" s="2"/>
      <c r="C127" s="2"/>
      <c r="D127" s="2"/>
      <c r="E127" s="2"/>
      <c r="F127" s="2"/>
      <c r="G127" s="7"/>
      <c r="H127" s="2"/>
      <c r="I127" s="2"/>
      <c r="J127" s="2"/>
      <c r="K127" s="2"/>
    </row>
    <row r="128" spans="2:230" ht="15.75" customHeight="1">
      <c r="B128" s="2"/>
      <c r="C128" s="2"/>
      <c r="D128" s="2"/>
      <c r="E128" s="2"/>
      <c r="F128" s="2"/>
      <c r="G128" s="7"/>
      <c r="H128" s="2"/>
      <c r="I128" s="2"/>
      <c r="J128" s="2"/>
      <c r="K128" s="2"/>
    </row>
    <row r="129" spans="2:11" ht="15.75" customHeight="1"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2:11" ht="15.75" customHeight="1">
      <c r="B130" s="2"/>
      <c r="C130" s="2"/>
      <c r="D130" s="2"/>
      <c r="E130" s="2"/>
      <c r="F130" s="2"/>
      <c r="G130" s="2"/>
      <c r="H130" s="2"/>
      <c r="I130" s="2"/>
      <c r="J130" s="2"/>
      <c r="K130" s="2"/>
    </row>
  </sheetData>
  <mergeCells count="2">
    <mergeCell ref="A4:K4"/>
    <mergeCell ref="A5:K5"/>
  </mergeCells>
  <phoneticPr fontId="0"/>
  <hyperlinks>
    <hyperlink ref="J15" r:id="rId1"/>
    <hyperlink ref="J16" r:id="rId2"/>
    <hyperlink ref="D12" r:id="rId3" display="mailto:malyshevskaja@zmuperm.ru"/>
    <hyperlink ref="R13" r:id="rId4" display="mailto:regis.houllier@airlitec.com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72" fitToHeight="2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2012-11-06T13:28:59Z</cp:lastPrinted>
  <dcterms:created xsi:type="dcterms:W3CDTF">2000-06-29T05:08:18Z</dcterms:created>
  <dcterms:modified xsi:type="dcterms:W3CDTF">2012-11-21T08:26:18Z</dcterms:modified>
</cp:coreProperties>
</file>