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N32" i="1" l="1"/>
  <c r="P32" i="1" s="1"/>
  <c r="H32" i="1" s="1"/>
  <c r="J32" i="1" s="1"/>
  <c r="N30" i="1"/>
  <c r="P30" i="1" s="1"/>
  <c r="H30" i="1" s="1"/>
  <c r="J30" i="1" s="1"/>
  <c r="N28" i="1"/>
  <c r="P28" i="1" s="1"/>
  <c r="H28" i="1" s="1"/>
  <c r="J28" i="1" s="1"/>
  <c r="N26" i="1"/>
  <c r="P26" i="1" s="1"/>
  <c r="H26" i="1" s="1"/>
  <c r="J26" i="1" s="1"/>
  <c r="N24" i="1"/>
  <c r="P24" i="1" s="1"/>
  <c r="H24" i="1" s="1"/>
  <c r="J24" i="1" s="1"/>
  <c r="N22" i="1" l="1"/>
  <c r="P22" i="1" s="1"/>
  <c r="H22" i="1" s="1"/>
  <c r="J22" i="1" l="1"/>
  <c r="J37" i="1" s="1"/>
  <c r="J41" i="1" s="1"/>
  <c r="J43" i="1" s="1"/>
</calcChain>
</file>

<file path=xl/sharedStrings.xml><?xml version="1.0" encoding="utf-8"?>
<sst xmlns="http://schemas.openxmlformats.org/spreadsheetml/2006/main" count="134" uniqueCount="111">
  <si>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</si>
  <si>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</si>
  <si>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</si>
  <si>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</si>
  <si>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</si>
  <si>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</si>
  <si>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</si>
  <si>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</si>
  <si>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</si>
  <si>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</si>
  <si>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</si>
  <si>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</si>
  <si>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</si>
  <si>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</si>
  <si>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</si>
  <si>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</si>
  <si>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</si>
  <si>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</si>
  <si>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</si>
  <si>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</si>
  <si>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</si>
  <si>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</si>
  <si>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</si>
  <si>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</si>
  <si>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</si>
  <si>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</si>
  <si>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</si>
  <si>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</si>
  <si>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</si>
  <si>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</si>
  <si>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</si>
  <si>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</si>
  <si>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</si>
  <si>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</si>
  <si>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</si>
  <si>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</si>
  <si>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</si>
  <si>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</si>
  <si>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</si>
  <si>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</si>
  <si>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</si>
  <si>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</si>
  <si>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</si>
  <si>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</si>
  <si>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</si>
  <si>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</si>
  <si>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</si>
  <si>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</si>
  <si>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</si>
  <si>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</si>
  <si>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</si>
  <si>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</si>
  <si>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</si>
  <si>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</si>
  <si>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</si>
  <si>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</si>
  <si>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</si>
  <si>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</si>
  <si>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</si>
  <si>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</si>
  <si>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</si>
  <si>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</si>
  <si>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</si>
  <si>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</si>
  <si>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</si>
  <si>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</si>
  <si>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</si>
  <si>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</si>
  <si>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</si>
  <si>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</si>
  <si>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fax: +7(342) 2337774</t>
  </si>
  <si>
    <t>Dear Regis-san</t>
  </si>
  <si>
    <t>Mrs. Nataliya Isupova (Malyshevskaya),</t>
  </si>
  <si>
    <t>Head of International Trade Department,</t>
  </si>
  <si>
    <t>JSCo "Minudobreniya", Perm, Russia</t>
  </si>
  <si>
    <t>tel: +7(342) 2207367; +7(342) 220-73-98 (515)</t>
  </si>
  <si>
    <t>e-mail: malyshevskaja@zmuperm.ru</t>
  </si>
  <si>
    <t>Q2012RH386</t>
  </si>
  <si>
    <t>Quo No : AEU-12-215</t>
  </si>
  <si>
    <t>All control valves replaced to the current Models</t>
  </si>
  <si>
    <t>pls find the attached spec</t>
  </si>
  <si>
    <t>LICA-55 HCB4B L/P JPY1,675,000-</t>
  </si>
  <si>
    <t>LICA-58A HCB4B L/P JPY1,675,000-</t>
  </si>
  <si>
    <t>LICA-58B HCB2B L/P JPY966,000-</t>
  </si>
  <si>
    <t>FrRC-105 HAH2B L/P JPY3,272,000-</t>
  </si>
  <si>
    <t>LRCA-401 HAH1.5B L/P JPY4,969,000-</t>
  </si>
  <si>
    <t>PIC-52 HCB6B L/P JPY2,219,000-</t>
  </si>
  <si>
    <t>5.5months production lead time</t>
  </si>
  <si>
    <t>regards</t>
  </si>
  <si>
    <t>sugimoto</t>
  </si>
  <si>
    <t>LICA-55</t>
  </si>
  <si>
    <t>HCB4B</t>
  </si>
  <si>
    <t>HCB6B</t>
  </si>
  <si>
    <t>HCB2B</t>
  </si>
  <si>
    <t>LICA-58A</t>
  </si>
  <si>
    <t>LICA-58B</t>
  </si>
  <si>
    <t>FrRC-105</t>
  </si>
  <si>
    <t>LRCA-401</t>
  </si>
  <si>
    <t>PIC-52</t>
  </si>
  <si>
    <t>HAH1.5B</t>
  </si>
  <si>
    <t>HAH2B</t>
  </si>
  <si>
    <t>6 months</t>
  </si>
  <si>
    <t>le 06/11/12</t>
  </si>
  <si>
    <t>ATP=0.355</t>
  </si>
  <si>
    <t>it belong to C08 CV3000 Angle Type</t>
  </si>
  <si>
    <t>On Tue, 6 Nov 2012 10:48:55 +0100</t>
  </si>
  <si>
    <t>Houllier Regis &lt;regis.houllier@airlitec.com&gt; wrote:</t>
  </si>
  <si>
    <t>&gt;Thanks Sugimoto san,</t>
  </si>
  <si>
    <t>&gt; </t>
  </si>
  <si>
    <t>&gt;What is the ATP for valve HAH??</t>
  </si>
  <si>
    <t>&gt;Thanks,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</si>
</sst>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2" applyAlignment="1" applyProtection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lyshevskaja@zmuperm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6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11.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0.125" style="84" bestFit="1" customWidth="1"/>
    <col min="13" max="13" width="9" style="84" customWidth="1"/>
    <col min="14" max="14" width="11.25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  <c r="M2" s="117" t="s">
        <v>71</v>
      </c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117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 s="117" t="s">
        <v>78</v>
      </c>
      <c r="N4"/>
      <c r="O4"/>
      <c r="P4"/>
      <c r="Q4" s="85" t="s">
        <v>102</v>
      </c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 s="117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 s="117" t="s">
        <v>79</v>
      </c>
      <c r="N6"/>
      <c r="O6"/>
      <c r="P6"/>
      <c r="Q6" s="85"/>
      <c r="R6" s="85"/>
      <c r="S6" s="117" t="s">
        <v>103</v>
      </c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72</v>
      </c>
      <c r="E7" s="17"/>
      <c r="F7" s="85"/>
      <c r="G7" s="21"/>
      <c r="H7" s="33" t="s">
        <v>1</v>
      </c>
      <c r="I7" s="17"/>
      <c r="J7" s="77">
        <v>41220</v>
      </c>
      <c r="K7" s="21"/>
      <c r="L7"/>
      <c r="M7" s="117" t="s">
        <v>80</v>
      </c>
      <c r="N7"/>
      <c r="O7"/>
      <c r="P7"/>
      <c r="S7" s="117" t="s">
        <v>104</v>
      </c>
    </row>
    <row r="8" spans="1:230" ht="15.75" customHeight="1">
      <c r="A8" s="17"/>
      <c r="B8" s="21"/>
      <c r="C8" s="21"/>
      <c r="D8" s="116" t="s">
        <v>73</v>
      </c>
      <c r="E8" s="17"/>
      <c r="F8" s="84"/>
      <c r="G8" s="33"/>
      <c r="H8" s="17"/>
      <c r="I8" s="17"/>
      <c r="J8" s="17"/>
      <c r="K8" s="21"/>
      <c r="L8"/>
      <c r="M8" s="117"/>
      <c r="N8"/>
      <c r="O8"/>
      <c r="P8"/>
      <c r="S8" s="117"/>
    </row>
    <row r="9" spans="1:230" ht="15.75" customHeight="1">
      <c r="A9" s="17"/>
      <c r="B9" s="21"/>
      <c r="C9" s="21"/>
      <c r="D9" s="116" t="s">
        <v>74</v>
      </c>
      <c r="E9" s="17"/>
      <c r="F9" s="84"/>
      <c r="G9" s="33"/>
      <c r="H9" s="17"/>
      <c r="J9" s="17"/>
      <c r="K9" s="21"/>
      <c r="L9"/>
      <c r="M9" s="117" t="s">
        <v>81</v>
      </c>
      <c r="N9"/>
      <c r="O9"/>
      <c r="P9"/>
      <c r="S9" s="117" t="s">
        <v>88</v>
      </c>
    </row>
    <row r="10" spans="1:230" ht="15.75" customHeight="1">
      <c r="A10" s="17"/>
      <c r="B10" s="21"/>
      <c r="C10" s="21"/>
      <c r="D10" s="116" t="s">
        <v>75</v>
      </c>
      <c r="E10" s="87"/>
      <c r="G10" s="21"/>
      <c r="H10" s="20" t="s">
        <v>16</v>
      </c>
      <c r="J10" s="17"/>
      <c r="K10" s="35"/>
      <c r="L10"/>
      <c r="M10" s="117" t="s">
        <v>82</v>
      </c>
      <c r="N10"/>
      <c r="O10"/>
      <c r="P10"/>
      <c r="S10" s="117" t="s">
        <v>89</v>
      </c>
    </row>
    <row r="11" spans="1:230" ht="15.75" customHeight="1">
      <c r="A11" s="17"/>
      <c r="B11" s="81" t="s">
        <v>27</v>
      </c>
      <c r="C11" s="21"/>
      <c r="D11" s="116" t="s">
        <v>70</v>
      </c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 s="117" t="s">
        <v>83</v>
      </c>
      <c r="N11"/>
      <c r="O11"/>
      <c r="P11"/>
      <c r="S11" s="117"/>
    </row>
    <row r="12" spans="1:230" ht="15.75" customHeight="1">
      <c r="A12" s="17"/>
      <c r="B12" s="81" t="s">
        <v>30</v>
      </c>
      <c r="C12" s="21"/>
      <c r="D12" s="116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 s="117" t="s">
        <v>84</v>
      </c>
      <c r="N12"/>
      <c r="O12"/>
      <c r="P12"/>
      <c r="S12" s="117" t="s">
        <v>105</v>
      </c>
    </row>
    <row r="13" spans="1:230" ht="15.75" customHeight="1">
      <c r="A13" s="17"/>
      <c r="B13" s="81" t="s">
        <v>29</v>
      </c>
      <c r="C13" s="21"/>
      <c r="D13" s="116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 s="117" t="s">
        <v>85</v>
      </c>
      <c r="N13"/>
      <c r="O13"/>
      <c r="P13"/>
      <c r="S13" s="120" t="s">
        <v>106</v>
      </c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 s="117" t="s">
        <v>86</v>
      </c>
      <c r="N14"/>
      <c r="O14"/>
      <c r="P14"/>
      <c r="S14" s="117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 s="117"/>
      <c r="N15"/>
      <c r="O15"/>
      <c r="P15"/>
      <c r="S15" s="117" t="s">
        <v>107</v>
      </c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 s="117" t="s">
        <v>87</v>
      </c>
      <c r="N16"/>
      <c r="O16"/>
      <c r="P16"/>
      <c r="S16" s="117" t="s">
        <v>108</v>
      </c>
    </row>
    <row r="17" spans="1:19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M17" s="117"/>
      <c r="S17" s="117" t="s">
        <v>109</v>
      </c>
    </row>
    <row r="18" spans="1:19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M18" s="117" t="s">
        <v>88</v>
      </c>
      <c r="S18" s="117" t="s">
        <v>108</v>
      </c>
    </row>
    <row r="19" spans="1:19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  <c r="M19" s="117" t="s">
        <v>89</v>
      </c>
      <c r="S19" s="117" t="s">
        <v>110</v>
      </c>
    </row>
    <row r="20" spans="1:19" ht="15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  <c r="M20" s="117"/>
      <c r="S20" s="117" t="s">
        <v>108</v>
      </c>
    </row>
    <row r="21" spans="1:19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17" t="s">
        <v>66</v>
      </c>
      <c r="N21" s="96" t="s">
        <v>67</v>
      </c>
      <c r="O21" s="97" t="s">
        <v>68</v>
      </c>
      <c r="P21" s="95" t="s">
        <v>69</v>
      </c>
    </row>
    <row r="22" spans="1:19" s="17" customFormat="1" ht="15.75" customHeight="1">
      <c r="B22" s="100">
        <v>1</v>
      </c>
      <c r="C22" s="101"/>
      <c r="D22" s="105" t="s">
        <v>91</v>
      </c>
      <c r="E22" s="102" t="s">
        <v>90</v>
      </c>
      <c r="G22" s="110">
        <v>1</v>
      </c>
      <c r="H22" s="107">
        <f>ROUND(P22,0)</f>
        <v>8822</v>
      </c>
      <c r="I22" s="50"/>
      <c r="J22" s="50">
        <f>G22*H22</f>
        <v>8822</v>
      </c>
      <c r="K22" s="79" t="s">
        <v>101</v>
      </c>
      <c r="L22" s="108">
        <v>1675000</v>
      </c>
      <c r="M22" s="98">
        <v>0.316</v>
      </c>
      <c r="N22" s="113">
        <f>L22*M22/100</f>
        <v>5293</v>
      </c>
      <c r="O22" s="114">
        <v>0.4</v>
      </c>
      <c r="P22" s="17">
        <f>N22/(1-O22)</f>
        <v>8821.6666666666679</v>
      </c>
    </row>
    <row r="23" spans="1:19" s="95" customFormat="1" ht="15.75" customHeight="1">
      <c r="B23" s="103"/>
      <c r="C23" s="100"/>
      <c r="D23" s="105"/>
      <c r="E23" s="104"/>
      <c r="G23" s="111"/>
      <c r="H23" s="107"/>
      <c r="I23" s="94"/>
      <c r="J23" s="50"/>
      <c r="K23" s="79"/>
      <c r="L23" s="109"/>
      <c r="M23" s="98"/>
      <c r="N23" s="96"/>
      <c r="O23" s="97"/>
    </row>
    <row r="24" spans="1:19" s="95" customFormat="1" ht="15.75" customHeight="1">
      <c r="B24" s="100">
        <v>2</v>
      </c>
      <c r="C24" s="100"/>
      <c r="D24" s="105" t="s">
        <v>91</v>
      </c>
      <c r="E24" s="104" t="s">
        <v>94</v>
      </c>
      <c r="G24" s="110">
        <v>1</v>
      </c>
      <c r="H24" s="107">
        <f>ROUND(P24,0)</f>
        <v>8822</v>
      </c>
      <c r="I24" s="50"/>
      <c r="J24" s="50">
        <f>G24*H24</f>
        <v>8822</v>
      </c>
      <c r="K24" s="79" t="s">
        <v>101</v>
      </c>
      <c r="L24" s="108">
        <v>1675000</v>
      </c>
      <c r="M24" s="98">
        <v>0.316</v>
      </c>
      <c r="N24" s="113">
        <f>L24*M24/100</f>
        <v>5293</v>
      </c>
      <c r="O24" s="114">
        <v>0.4</v>
      </c>
      <c r="P24" s="17">
        <f>N24/(1-O24)</f>
        <v>8821.6666666666679</v>
      </c>
    </row>
    <row r="25" spans="1:19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9" s="95" customFormat="1" ht="15.75" customHeight="1">
      <c r="B26" s="100">
        <v>3</v>
      </c>
      <c r="C26" s="100"/>
      <c r="D26" s="105" t="s">
        <v>93</v>
      </c>
      <c r="E26" s="104" t="s">
        <v>95</v>
      </c>
      <c r="G26" s="110">
        <v>1</v>
      </c>
      <c r="H26" s="107">
        <f>ROUND(P26,0)</f>
        <v>5088</v>
      </c>
      <c r="I26" s="50"/>
      <c r="J26" s="50">
        <f>G26*H26</f>
        <v>5088</v>
      </c>
      <c r="K26" s="79" t="s">
        <v>101</v>
      </c>
      <c r="L26" s="109">
        <v>966000</v>
      </c>
      <c r="M26" s="98">
        <v>0.316</v>
      </c>
      <c r="N26" s="113">
        <f>L26*M26/100</f>
        <v>3052.56</v>
      </c>
      <c r="O26" s="114">
        <v>0.4</v>
      </c>
      <c r="P26" s="17">
        <f>N26/(1-O26)</f>
        <v>5087.6000000000004</v>
      </c>
    </row>
    <row r="27" spans="1:19" s="95" customFormat="1" ht="15.75" customHeight="1">
      <c r="B27" s="100"/>
      <c r="C27" s="100"/>
      <c r="D27" s="105"/>
      <c r="E27" s="104"/>
      <c r="G27" s="111"/>
      <c r="H27" s="107"/>
      <c r="I27" s="94"/>
      <c r="J27" s="50"/>
      <c r="K27" s="79"/>
      <c r="M27" s="98"/>
      <c r="N27" s="96"/>
      <c r="O27" s="97"/>
    </row>
    <row r="28" spans="1:19" s="95" customFormat="1" ht="15.75" customHeight="1">
      <c r="B28" s="100">
        <v>4</v>
      </c>
      <c r="C28" s="100"/>
      <c r="D28" s="105" t="s">
        <v>100</v>
      </c>
      <c r="E28" s="104" t="s">
        <v>96</v>
      </c>
      <c r="G28" s="110">
        <v>1</v>
      </c>
      <c r="H28" s="107">
        <f>ROUND(P28,0)</f>
        <v>19359</v>
      </c>
      <c r="I28" s="50"/>
      <c r="J28" s="50">
        <f>G28*H28</f>
        <v>19359</v>
      </c>
      <c r="K28" s="79" t="s">
        <v>101</v>
      </c>
      <c r="L28" s="109">
        <v>3272000</v>
      </c>
      <c r="M28" s="98">
        <v>0.35499999999999998</v>
      </c>
      <c r="N28" s="113">
        <f>L28*M28/100</f>
        <v>11615.6</v>
      </c>
      <c r="O28" s="114">
        <v>0.4</v>
      </c>
      <c r="P28" s="17">
        <f>N28/(1-O28)</f>
        <v>19359.333333333336</v>
      </c>
    </row>
    <row r="29" spans="1:19" s="95" customFormat="1" ht="15.75" customHeight="1">
      <c r="B29" s="100"/>
      <c r="C29" s="100"/>
      <c r="D29" s="105"/>
      <c r="E29" s="104"/>
      <c r="G29" s="111"/>
      <c r="H29" s="107"/>
      <c r="I29" s="94"/>
      <c r="J29" s="50"/>
      <c r="K29" s="79"/>
      <c r="L29" s="109"/>
      <c r="M29" s="98"/>
      <c r="N29" s="96"/>
      <c r="O29" s="97"/>
    </row>
    <row r="30" spans="1:19" s="95" customFormat="1" ht="15.75" customHeight="1">
      <c r="B30" s="100">
        <v>5</v>
      </c>
      <c r="C30" s="100"/>
      <c r="D30" s="105" t="s">
        <v>99</v>
      </c>
      <c r="E30" s="104" t="s">
        <v>97</v>
      </c>
      <c r="G30" s="110">
        <v>1</v>
      </c>
      <c r="H30" s="107">
        <f>ROUND(P30,0)</f>
        <v>29400</v>
      </c>
      <c r="I30" s="50"/>
      <c r="J30" s="50">
        <f>G30*H30</f>
        <v>29400</v>
      </c>
      <c r="K30" s="79" t="s">
        <v>101</v>
      </c>
      <c r="L30" s="109">
        <v>4969000</v>
      </c>
      <c r="M30" s="98">
        <v>0.35499999999999998</v>
      </c>
      <c r="N30" s="113">
        <f>L30*M30/100</f>
        <v>17639.95</v>
      </c>
      <c r="O30" s="114">
        <v>0.4</v>
      </c>
      <c r="P30" s="17">
        <f>N30/(1-O30)</f>
        <v>29399.916666666668</v>
      </c>
    </row>
    <row r="31" spans="1:19" s="95" customFormat="1" ht="15.75" customHeight="1">
      <c r="B31" s="100"/>
      <c r="C31" s="100"/>
      <c r="D31" s="105"/>
      <c r="E31" s="104"/>
      <c r="G31" s="111"/>
      <c r="H31" s="107"/>
      <c r="I31" s="94"/>
      <c r="J31" s="50"/>
      <c r="K31" s="79"/>
      <c r="L31" s="109"/>
      <c r="M31" s="98"/>
      <c r="N31" s="96"/>
      <c r="O31" s="97"/>
    </row>
    <row r="32" spans="1:19" s="95" customFormat="1" ht="15.75" customHeight="1">
      <c r="B32" s="100">
        <v>6</v>
      </c>
      <c r="C32" s="100"/>
      <c r="D32" s="105" t="s">
        <v>92</v>
      </c>
      <c r="E32" s="104" t="s">
        <v>98</v>
      </c>
      <c r="G32" s="110">
        <v>1</v>
      </c>
      <c r="H32" s="107">
        <f>ROUND(P32,0)</f>
        <v>11687</v>
      </c>
      <c r="I32" s="50"/>
      <c r="J32" s="50">
        <f>G32*H32</f>
        <v>11687</v>
      </c>
      <c r="K32" s="79" t="s">
        <v>101</v>
      </c>
      <c r="L32" s="109">
        <v>2219000</v>
      </c>
      <c r="M32" s="98">
        <v>0.316</v>
      </c>
      <c r="N32" s="113">
        <f>L32*M32/100</f>
        <v>7012.04</v>
      </c>
      <c r="O32" s="114">
        <v>0.4</v>
      </c>
      <c r="P32" s="17">
        <f>N32/(1-O32)</f>
        <v>11686.733333333334</v>
      </c>
    </row>
    <row r="33" spans="1:230" s="95" customFormat="1" ht="15.75" customHeight="1">
      <c r="B33" s="100"/>
      <c r="C33" s="100"/>
      <c r="D33" s="105"/>
      <c r="E33" s="104"/>
      <c r="G33" s="111"/>
      <c r="H33" s="107"/>
      <c r="I33" s="94"/>
      <c r="J33" s="50"/>
      <c r="K33" s="79"/>
      <c r="L33" s="109"/>
      <c r="M33" s="98"/>
      <c r="N33" s="96"/>
      <c r="O33" s="97"/>
    </row>
    <row r="34" spans="1:230" s="95" customFormat="1" ht="15.75" customHeight="1">
      <c r="B34" s="100"/>
      <c r="C34" s="100"/>
      <c r="D34" s="105"/>
      <c r="E34" s="104"/>
      <c r="G34" s="111"/>
      <c r="H34" s="107"/>
      <c r="I34" s="94"/>
      <c r="J34" s="50"/>
      <c r="K34" s="79"/>
      <c r="L34" s="109"/>
      <c r="M34" s="98"/>
      <c r="N34" s="96"/>
      <c r="O34" s="97"/>
    </row>
    <row r="35" spans="1:230" s="95" customFormat="1" ht="15.75" customHeight="1">
      <c r="B35" s="100"/>
      <c r="C35" s="100"/>
      <c r="D35" s="105"/>
      <c r="E35" s="104"/>
      <c r="H35" s="107"/>
      <c r="I35" s="94"/>
      <c r="J35" s="94"/>
      <c r="K35" s="94"/>
    </row>
    <row r="36" spans="1:230" ht="15.75" customHeight="1" thickBot="1">
      <c r="A36" s="17"/>
      <c r="B36" s="61"/>
      <c r="C36" s="62"/>
      <c r="D36" s="63"/>
      <c r="E36" s="64"/>
      <c r="F36" s="65"/>
      <c r="G36" s="93"/>
      <c r="H36" s="66"/>
      <c r="I36" s="67"/>
      <c r="J36" s="67"/>
      <c r="K36" s="80"/>
    </row>
    <row r="37" spans="1:230" ht="15.75" customHeight="1">
      <c r="A37" s="17"/>
      <c r="B37" s="11"/>
      <c r="C37" s="11"/>
      <c r="D37" s="12"/>
      <c r="E37" s="21"/>
      <c r="F37" s="11"/>
      <c r="G37" s="33" t="s">
        <v>26</v>
      </c>
      <c r="H37" s="51" t="s">
        <v>4</v>
      </c>
      <c r="I37" s="50"/>
      <c r="J37" s="50">
        <f>SUM(J21:J36)</f>
        <v>83178</v>
      </c>
      <c r="K37" s="60"/>
    </row>
    <row r="38" spans="1:230" ht="15.75" customHeight="1">
      <c r="A38" s="17"/>
      <c r="B38" s="11"/>
      <c r="C38" s="11"/>
      <c r="D38" s="12"/>
      <c r="E38" s="44"/>
      <c r="F38" s="42"/>
      <c r="G38" s="43" t="s">
        <v>19</v>
      </c>
      <c r="H38" s="52" t="s">
        <v>4</v>
      </c>
      <c r="I38" s="53"/>
      <c r="J38" s="53">
        <v>150</v>
      </c>
      <c r="K38" s="58"/>
    </row>
    <row r="39" spans="1:230" ht="15.75" customHeight="1">
      <c r="A39" s="17"/>
      <c r="B39" s="11"/>
      <c r="C39" s="11"/>
      <c r="D39" s="12"/>
      <c r="E39" s="45"/>
      <c r="F39" s="46"/>
      <c r="G39" s="57" t="s">
        <v>2</v>
      </c>
      <c r="H39" s="54" t="s">
        <v>4</v>
      </c>
      <c r="I39" s="55"/>
      <c r="J39" s="55">
        <v>0</v>
      </c>
      <c r="K39" s="59"/>
    </row>
    <row r="40" spans="1:230" ht="15.75" customHeight="1" thickBot="1">
      <c r="A40" s="17"/>
      <c r="B40" s="62"/>
      <c r="C40" s="62"/>
      <c r="D40" s="61"/>
      <c r="E40" s="70"/>
      <c r="F40" s="71"/>
      <c r="G40" s="72" t="s">
        <v>20</v>
      </c>
      <c r="H40" s="73" t="s">
        <v>4</v>
      </c>
      <c r="I40" s="74"/>
      <c r="J40" s="74"/>
      <c r="K40" s="75"/>
    </row>
    <row r="41" spans="1:230" ht="15.75" customHeight="1">
      <c r="A41" s="17"/>
      <c r="B41" s="11"/>
      <c r="C41" s="11"/>
      <c r="D41" s="12"/>
      <c r="E41" s="21"/>
      <c r="F41" s="11"/>
      <c r="G41" s="31" t="s">
        <v>33</v>
      </c>
      <c r="H41" s="51" t="s">
        <v>4</v>
      </c>
      <c r="I41" s="50"/>
      <c r="J41" s="50">
        <f>IF(J37&lt;150, 150, J37)</f>
        <v>83178</v>
      </c>
      <c r="K41" s="60"/>
    </row>
    <row r="42" spans="1:230" ht="15.75" customHeight="1" thickBot="1">
      <c r="A42" s="17"/>
      <c r="B42" s="62"/>
      <c r="C42" s="62"/>
      <c r="D42" s="61"/>
      <c r="E42" s="64"/>
      <c r="F42" s="62"/>
      <c r="G42" s="68" t="s">
        <v>32</v>
      </c>
      <c r="H42" s="66" t="s">
        <v>4</v>
      </c>
      <c r="I42" s="67"/>
      <c r="J42" s="67"/>
      <c r="K42" s="69"/>
    </row>
    <row r="43" spans="1:230" ht="15.75" customHeight="1">
      <c r="A43" s="17"/>
      <c r="B43" s="11"/>
      <c r="C43" s="11"/>
      <c r="D43" s="12"/>
      <c r="E43" s="17"/>
      <c r="F43" s="11"/>
      <c r="G43" s="56" t="s">
        <v>26</v>
      </c>
      <c r="H43" s="51" t="s">
        <v>4</v>
      </c>
      <c r="I43" s="50"/>
      <c r="J43" s="51">
        <f>SUM(J41:J42)</f>
        <v>83178</v>
      </c>
      <c r="K43" s="60"/>
    </row>
    <row r="44" spans="1:230" ht="15.75" customHeight="1">
      <c r="A44" s="17"/>
      <c r="B44" s="11"/>
      <c r="C44" s="11"/>
      <c r="D44" s="12"/>
      <c r="E44" s="17"/>
      <c r="F44" s="11"/>
      <c r="G44" s="56"/>
      <c r="H44" s="51"/>
      <c r="I44" s="50"/>
      <c r="J44" s="51"/>
      <c r="K44" s="60"/>
    </row>
    <row r="45" spans="1:230" s="17" customFormat="1" ht="15.75" customHeight="1">
      <c r="B45" s="27" t="s">
        <v>42</v>
      </c>
      <c r="C45" s="11"/>
      <c r="D45" s="12"/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7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44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31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64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61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62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63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C54" s="11"/>
      <c r="D54" s="76" t="s">
        <v>34</v>
      </c>
      <c r="E54" s="11"/>
      <c r="F54" s="11"/>
      <c r="G54" s="13"/>
      <c r="H54" s="14"/>
      <c r="I54" s="11"/>
      <c r="J54" s="78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 t="s">
        <v>35</v>
      </c>
      <c r="E55" s="18" t="s">
        <v>54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/>
      <c r="E56" s="18" t="s">
        <v>55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36</v>
      </c>
      <c r="E57" s="90" t="s">
        <v>53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37</v>
      </c>
      <c r="E58" s="17" t="s">
        <v>5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38</v>
      </c>
      <c r="E59" s="22" t="s">
        <v>21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39</v>
      </c>
      <c r="E60" s="23" t="s">
        <v>48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40</v>
      </c>
      <c r="E61" s="17" t="s">
        <v>49</v>
      </c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 t="s">
        <v>41</v>
      </c>
      <c r="E62" s="11" t="s">
        <v>22</v>
      </c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43</v>
      </c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8"/>
      <c r="C67" s="8"/>
      <c r="D67" s="11"/>
      <c r="E67" s="11"/>
      <c r="F67" s="11"/>
      <c r="G67" s="24"/>
      <c r="H67" s="11"/>
      <c r="I67" s="11"/>
      <c r="J67" s="24"/>
      <c r="K67" s="25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59</v>
      </c>
      <c r="C68" s="11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58</v>
      </c>
      <c r="C69" s="8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malyshevskaja@zmuperm.ru"/>
    <hyperlink ref="S13" r:id="rId4" display="mailto:regis.houllier@airlitec.com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2012-06-05T06:56:11Z</cp:lastPrinted>
  <dcterms:created xsi:type="dcterms:W3CDTF">2000-06-29T05:08:18Z</dcterms:created>
  <dcterms:modified xsi:type="dcterms:W3CDTF">2012-11-07T07:31:29Z</dcterms:modified>
</cp:coreProperties>
</file>