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4" i="1" l="1"/>
  <c r="N22" i="1"/>
  <c r="P22" i="1" s="1"/>
  <c r="P24" i="1"/>
  <c r="N24" i="1"/>
  <c r="L24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<sst xmlns="http://schemas.openxmlformats.org/spreadsheetml/2006/main" count="100" uniqueCount="86">
  <si>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</si>
  <si>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</si>
  <si>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</si>
  <si>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</si>
  <si>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</si>
  <si>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</si>
  <si>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</si>
  <si>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</si>
  <si>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</si>
  <si>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</si>
  <si>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</si>
  <si>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</si>
  <si>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</si>
  <si>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</si>
  <si>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</si>
  <si>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</si>
  <si>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</si>
  <si>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</si>
  <si>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</si>
  <si>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</si>
  <si>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</si>
  <si>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</si>
  <si>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</si>
  <si>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</si>
  <si>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</si>
  <si>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</si>
  <si>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</si>
  <si>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</si>
  <si>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</si>
  <si>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</si>
  <si>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</si>
  <si>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</si>
  <si>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</si>
  <si>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</si>
  <si>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</si>
  <si>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</si>
  <si>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</si>
  <si>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</si>
  <si>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</si>
  <si>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</si>
  <si>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</si>
  <si>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</si>
  <si>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</si>
  <si>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</si>
  <si>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</si>
  <si>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</si>
  <si>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</si>
  <si>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</si>
  <si>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</si>
  <si>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</si>
  <si>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</si>
  <si>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</si>
  <si>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</si>
  <si>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</si>
  <si>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</si>
  <si>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</si>
  <si>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</si>
  <si>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</si>
  <si>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</si>
  <si>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</si>
  <si>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</si>
  <si>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</si>
  <si>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</si>
  <si>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</si>
  <si>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</si>
  <si>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</si>
  <si>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</si>
  <si>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</si>
  <si>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</si>
  <si>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</si>
  <si>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Q2012RH371</t>
  </si>
  <si>
    <t>FI21705</t>
  </si>
  <si>
    <t>Impexron GMBH</t>
  </si>
  <si>
    <t>Griesstr. 42 72793 Pfullingen Steuer Nr:</t>
  </si>
  <si>
    <t>78099/031159 Ust-Id Nr: DE260483039 Amtsgericht</t>
  </si>
  <si>
    <t>Stuttgart Germany HRB 727853</t>
  </si>
  <si>
    <t>m.koeva@impexron.de</t>
  </si>
  <si>
    <t>+49 7121 948 7874</t>
  </si>
  <si>
    <t>+49 7121 948 77 16</t>
  </si>
  <si>
    <t>Martina Koeva</t>
  </si>
  <si>
    <t>Manifold</t>
  </si>
  <si>
    <t>JTG940A-1E1H2-K2DX1-XX</t>
  </si>
  <si>
    <t>Pressure transmitter</t>
  </si>
  <si>
    <t>MVG1-2SA-X-X</t>
  </si>
  <si>
    <t>6</t>
  </si>
  <si>
    <t>Range : 0-35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</si>
</sst>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2" quotePrefix="1" applyFont="1" applyAlignment="1" applyProtection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72</v>
      </c>
      <c r="E7" s="17"/>
      <c r="F7" s="85"/>
      <c r="G7" s="21"/>
      <c r="H7" s="33" t="s">
        <v>1</v>
      </c>
      <c r="I7" s="17"/>
      <c r="J7" s="77">
        <v>41199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75</v>
      </c>
      <c r="E10" s="87"/>
      <c r="G10" s="21"/>
      <c r="H10" s="20" t="s">
        <v>16</v>
      </c>
      <c r="J10" s="17" t="s">
        <v>71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79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6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83</v>
      </c>
      <c r="E22" s="102" t="s">
        <v>80</v>
      </c>
      <c r="G22" s="110">
        <v>2</v>
      </c>
      <c r="H22" s="107">
        <v>240</v>
      </c>
      <c r="I22" s="50"/>
      <c r="J22" s="50">
        <f>G22*H22</f>
        <v>480</v>
      </c>
      <c r="K22" s="79" t="s">
        <v>84</v>
      </c>
      <c r="L22" s="108">
        <v>77</v>
      </c>
      <c r="M22" s="17">
        <v>0.155</v>
      </c>
      <c r="N22" s="113">
        <f>L22*1000*M22/100</f>
        <v>119.35</v>
      </c>
      <c r="O22" s="114">
        <v>0.5</v>
      </c>
      <c r="P22" s="17">
        <f>N22/(1-O22)</f>
        <v>238.7</v>
      </c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2</v>
      </c>
      <c r="C24" s="100"/>
      <c r="D24" s="105" t="s">
        <v>81</v>
      </c>
      <c r="E24" s="104" t="s">
        <v>82</v>
      </c>
      <c r="G24" s="111">
        <v>2</v>
      </c>
      <c r="H24" s="107">
        <v>1147</v>
      </c>
      <c r="I24" s="94"/>
      <c r="J24" s="50">
        <f>G24*H24</f>
        <v>2294</v>
      </c>
      <c r="K24" s="79" t="s">
        <v>84</v>
      </c>
      <c r="L24" s="109">
        <f>305+11+5+30+16+3</f>
        <v>370</v>
      </c>
      <c r="M24" s="17">
        <v>0.155</v>
      </c>
      <c r="N24" s="113">
        <f>L24*1000*M24/100</f>
        <v>573.5</v>
      </c>
      <c r="O24" s="114">
        <v>0.5</v>
      </c>
      <c r="P24" s="17">
        <f>N24/(1-O24)</f>
        <v>1147</v>
      </c>
    </row>
    <row r="25" spans="1:16" s="95" customFormat="1" ht="15.75" customHeight="1">
      <c r="B25" s="100"/>
      <c r="C25" s="100"/>
      <c r="D25" s="105"/>
      <c r="E25" s="104" t="s">
        <v>85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2774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2774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2774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2012-10-17T12:26:26Z</dcterms:modified>
</cp:coreProperties>
</file>