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L22" i="1" l="1"/>
  <c r="N22" i="1" s="1"/>
  <c r="P22" i="1" s="1"/>
  <c r="J22" i="1" l="1"/>
  <c r="J38" i="1" s="1"/>
  <c r="J42" i="1" s="1"/>
  <c r="J44" i="1" s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<sst xmlns="http://schemas.openxmlformats.org/spreadsheetml/2006/main" count="106" uniqueCount="93">
  <si>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</si>
  <si>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</si>
  <si>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</si>
  <si>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</si>
  <si>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</si>
  <si>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</si>
  <si>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</si>
  <si>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</si>
  <si>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</si>
  <si>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</si>
  <si>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</si>
  <si>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</si>
  <si>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</si>
  <si>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</si>
  <si>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</si>
  <si>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</si>
  <si>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</si>
  <si>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</si>
  <si>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</si>
  <si>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</si>
  <si>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</si>
  <si>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</si>
  <si>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</si>
  <si>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</si>
  <si>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</si>
  <si>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</si>
  <si>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</si>
  <si>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</si>
  <si>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</si>
  <si>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</si>
  <si>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</si>
  <si>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</si>
  <si>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</si>
  <si>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</si>
  <si>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</si>
  <si>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</si>
  <si>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</si>
  <si>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</si>
  <si>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</si>
  <si>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</si>
  <si>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</si>
  <si>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</si>
  <si>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</si>
  <si>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</si>
  <si>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</si>
  <si>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</si>
  <si>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</si>
  <si>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</si>
  <si>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</si>
  <si>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</si>
  <si>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</si>
  <si>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</si>
  <si>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</si>
  <si>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</si>
  <si>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</si>
  <si>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</si>
  <si>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</si>
  <si>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</si>
  <si>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</si>
  <si>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</si>
  <si>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</si>
  <si>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</si>
  <si>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</si>
  <si>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</si>
  <si>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</si>
  <si>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</si>
  <si>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</si>
  <si>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</si>
  <si>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</si>
  <si>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JTU240-1AJ12J005-GN4-XX</t>
  </si>
  <si>
    <t>GP transmitter remote type</t>
  </si>
  <si>
    <t>4-20mA output</t>
  </si>
  <si>
    <t>Wetted parts: 316SS with diaphragm: SUS316L</t>
  </si>
  <si>
    <t>Flange: ANSI150 2 '' flush type</t>
  </si>
  <si>
    <t>Flange : SUS304 Bolt/nut: Carbon steel</t>
  </si>
  <si>
    <t>Capillarity tube: 5 meters</t>
  </si>
  <si>
    <t>Electrical conduit: 1/2 NPT</t>
  </si>
  <si>
    <t>With Indicator</t>
  </si>
  <si>
    <t>6</t>
  </si>
  <si>
    <t>Advance payment</t>
  </si>
  <si>
    <t>Need prod number because semi standard model with "Z" code</t>
  </si>
  <si>
    <t>With mounting bracket</t>
  </si>
  <si>
    <t>GTX60U-AAAA1EADA05-AF2AXA5-XX</t>
  </si>
  <si>
    <t xml:space="preserve">Replacement of JTR235Z-3AX12J005-GN4-R1 </t>
  </si>
  <si>
    <t>Q2012RH361</t>
  </si>
  <si>
    <t>Roozbeh Sarraf</t>
  </si>
  <si>
    <t>Export Manager</t>
  </si>
  <si>
    <t>87a Wellesley Road</t>
  </si>
  <si>
    <t>London W4 3AT</t>
  </si>
  <si>
    <t>T: +44 (0)20 8994 8586</t>
  </si>
  <si>
    <t>F: +44 (0)20 8994 9877</t>
  </si>
  <si>
    <t xml:space="preserve">Email: roozbeh@worthytec.com </t>
  </si>
  <si>
    <t>Worthy Technologies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</si>
</sst>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ozbeh@worthytec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D34" sqref="D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4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85</v>
      </c>
      <c r="E7" s="17"/>
      <c r="F7" s="85"/>
      <c r="G7" s="21"/>
      <c r="H7" s="33" t="s">
        <v>1</v>
      </c>
      <c r="I7" s="17"/>
      <c r="J7" s="77">
        <v>41190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86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92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87</v>
      </c>
      <c r="E11" s="17"/>
      <c r="F11" s="84"/>
      <c r="G11" s="17"/>
      <c r="H11" s="20" t="s">
        <v>17</v>
      </c>
      <c r="I11" s="20"/>
      <c r="J11" s="34" t="s">
        <v>84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88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89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90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91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4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 t="s">
        <v>69</v>
      </c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82</v>
      </c>
      <c r="E22" s="100" t="s">
        <v>70</v>
      </c>
      <c r="G22" s="108">
        <v>4</v>
      </c>
      <c r="H22" s="105">
        <v>1326</v>
      </c>
      <c r="I22" s="50"/>
      <c r="J22" s="50">
        <f>G22*H22</f>
        <v>5304</v>
      </c>
      <c r="K22" s="79" t="s">
        <v>78</v>
      </c>
      <c r="L22" s="106">
        <f>433+21+8+20+2</f>
        <v>484</v>
      </c>
      <c r="M22" s="17">
        <v>0.13700000000000001</v>
      </c>
      <c r="N22" s="111">
        <f>L22*1000*M22/100</f>
        <v>663.08</v>
      </c>
      <c r="O22" s="112">
        <v>0.5</v>
      </c>
      <c r="P22" s="17">
        <f>N22/(1-O22)</f>
        <v>1326.16</v>
      </c>
    </row>
    <row r="23" spans="1:16" s="94" customFormat="1" ht="15.75" customHeight="1">
      <c r="B23" s="101"/>
      <c r="C23" s="98"/>
      <c r="D23" s="103"/>
      <c r="E23" s="102" t="s">
        <v>71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72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73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74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75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76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81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 t="s">
        <v>77</v>
      </c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s="94" customFormat="1" ht="15.75" customHeight="1">
      <c r="C32" s="98"/>
      <c r="D32" s="103" t="s">
        <v>83</v>
      </c>
      <c r="E32" s="102"/>
      <c r="H32" s="105"/>
      <c r="I32" s="93"/>
      <c r="J32" s="93"/>
      <c r="K32" s="93"/>
    </row>
    <row r="33" spans="1:230" s="94" customFormat="1" ht="15.75" customHeight="1">
      <c r="B33" s="98">
        <v>2</v>
      </c>
      <c r="C33" s="98"/>
      <c r="D33" s="113" t="s">
        <v>80</v>
      </c>
      <c r="E33" s="102"/>
      <c r="G33" s="94">
        <v>5</v>
      </c>
      <c r="H33" s="105"/>
      <c r="I33" s="93"/>
      <c r="J33" s="50"/>
      <c r="K33" s="79"/>
      <c r="M33" s="17"/>
      <c r="N33" s="111"/>
      <c r="O33" s="112"/>
      <c r="P33" s="17"/>
    </row>
    <row r="34" spans="1:230" s="94" customFormat="1" ht="15.75" customHeight="1">
      <c r="B34" s="98"/>
      <c r="C34" s="98"/>
      <c r="D34" s="103"/>
      <c r="E34" s="102"/>
      <c r="H34" s="105"/>
      <c r="I34" s="93"/>
      <c r="J34" s="93"/>
      <c r="K34" s="93"/>
    </row>
    <row r="35" spans="1:230" s="94" customFormat="1" ht="15.75" customHeight="1">
      <c r="B35" s="98"/>
      <c r="C35" s="98"/>
      <c r="D35" s="103"/>
      <c r="E35" s="102"/>
      <c r="H35" s="105"/>
      <c r="I35" s="93"/>
      <c r="J35" s="93"/>
      <c r="K35" s="93"/>
    </row>
    <row r="36" spans="1:230" s="94" customFormat="1" ht="15.75" customHeight="1">
      <c r="B36" s="98"/>
      <c r="C36" s="98"/>
      <c r="D36" s="103"/>
      <c r="E36" s="102"/>
      <c r="H36" s="105"/>
      <c r="I36" s="93"/>
      <c r="J36" s="93"/>
      <c r="K36" s="93"/>
    </row>
    <row r="37" spans="1:230" ht="15.75" customHeight="1" thickBot="1">
      <c r="A37" s="17"/>
      <c r="B37" s="61"/>
      <c r="C37" s="62"/>
      <c r="D37" s="63"/>
      <c r="E37" s="64"/>
      <c r="F37" s="65"/>
      <c r="G37" s="92"/>
      <c r="H37" s="66"/>
      <c r="I37" s="67"/>
      <c r="J37" s="67"/>
      <c r="K37" s="80"/>
    </row>
    <row r="38" spans="1:230" ht="15.75" customHeight="1">
      <c r="A38" s="17"/>
      <c r="B38" s="11"/>
      <c r="C38" s="11"/>
      <c r="D38" s="12"/>
      <c r="E38" s="21"/>
      <c r="F38" s="11"/>
      <c r="G38" s="33" t="s">
        <v>26</v>
      </c>
      <c r="H38" s="51" t="s">
        <v>4</v>
      </c>
      <c r="I38" s="50"/>
      <c r="J38" s="50">
        <f>SUM(J21:J37)</f>
        <v>5304</v>
      </c>
      <c r="K38" s="60"/>
    </row>
    <row r="39" spans="1:230" ht="15.75" customHeight="1">
      <c r="A39" s="17"/>
      <c r="B39" s="11"/>
      <c r="C39" s="11"/>
      <c r="D39" s="12"/>
      <c r="E39" s="44"/>
      <c r="F39" s="42"/>
      <c r="G39" s="43" t="s">
        <v>19</v>
      </c>
      <c r="H39" s="52" t="s">
        <v>4</v>
      </c>
      <c r="I39" s="53"/>
      <c r="J39" s="53">
        <v>150</v>
      </c>
      <c r="K39" s="58"/>
    </row>
    <row r="40" spans="1:230" ht="15.75" customHeight="1">
      <c r="A40" s="17"/>
      <c r="B40" s="11"/>
      <c r="C40" s="11"/>
      <c r="D40" s="12"/>
      <c r="E40" s="45"/>
      <c r="F40" s="46"/>
      <c r="G40" s="57" t="s">
        <v>2</v>
      </c>
      <c r="H40" s="54" t="s">
        <v>4</v>
      </c>
      <c r="I40" s="55"/>
      <c r="J40" s="55">
        <v>0</v>
      </c>
      <c r="K40" s="59"/>
    </row>
    <row r="41" spans="1:230" ht="15.75" customHeight="1" thickBot="1">
      <c r="A41" s="17"/>
      <c r="B41" s="62"/>
      <c r="C41" s="62"/>
      <c r="D41" s="61"/>
      <c r="E41" s="70"/>
      <c r="F41" s="71"/>
      <c r="G41" s="72" t="s">
        <v>20</v>
      </c>
      <c r="H41" s="73" t="s">
        <v>4</v>
      </c>
      <c r="I41" s="74"/>
      <c r="J41" s="74"/>
      <c r="K41" s="75"/>
    </row>
    <row r="42" spans="1:230" ht="15.75" customHeight="1">
      <c r="A42" s="17"/>
      <c r="B42" s="11"/>
      <c r="C42" s="11"/>
      <c r="D42" s="12"/>
      <c r="E42" s="21"/>
      <c r="F42" s="11"/>
      <c r="G42" s="31" t="s">
        <v>33</v>
      </c>
      <c r="H42" s="51" t="s">
        <v>4</v>
      </c>
      <c r="I42" s="50"/>
      <c r="J42" s="50">
        <f>IF(J38&lt;150, 150, J38)</f>
        <v>5304</v>
      </c>
      <c r="K42" s="60"/>
    </row>
    <row r="43" spans="1:230" ht="15.75" customHeight="1" thickBot="1">
      <c r="A43" s="17"/>
      <c r="B43" s="62"/>
      <c r="C43" s="62"/>
      <c r="D43" s="61"/>
      <c r="E43" s="64"/>
      <c r="F43" s="62"/>
      <c r="G43" s="68" t="s">
        <v>32</v>
      </c>
      <c r="H43" s="66" t="s">
        <v>4</v>
      </c>
      <c r="I43" s="67"/>
      <c r="J43" s="67"/>
      <c r="K43" s="69"/>
    </row>
    <row r="44" spans="1:230" ht="15.75" customHeight="1">
      <c r="A44" s="17"/>
      <c r="B44" s="11"/>
      <c r="C44" s="11"/>
      <c r="D44" s="12"/>
      <c r="E44" s="17"/>
      <c r="F44" s="11"/>
      <c r="G44" s="56" t="s">
        <v>26</v>
      </c>
      <c r="H44" s="51" t="s">
        <v>4</v>
      </c>
      <c r="I44" s="50"/>
      <c r="J44" s="51">
        <f>SUM(J42:J43)</f>
        <v>5304</v>
      </c>
      <c r="K44" s="60"/>
    </row>
    <row r="45" spans="1:230" ht="15.75" customHeight="1">
      <c r="A45" s="17"/>
      <c r="B45" s="11"/>
      <c r="C45" s="11"/>
      <c r="D45" s="12"/>
      <c r="E45" s="17"/>
      <c r="F45" s="11"/>
      <c r="G45" s="56"/>
      <c r="H45" s="51"/>
      <c r="I45" s="50"/>
      <c r="J45" s="51"/>
      <c r="K45" s="60"/>
    </row>
    <row r="46" spans="1:230" s="17" customFormat="1" ht="15.75" customHeight="1">
      <c r="B46" s="27" t="s">
        <v>42</v>
      </c>
      <c r="C46" s="11"/>
      <c r="D46" s="12"/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7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44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31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63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60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61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C55" s="11"/>
      <c r="D55" s="76" t="s">
        <v>34</v>
      </c>
      <c r="E55" s="11"/>
      <c r="F55" s="11"/>
      <c r="G55" s="13"/>
      <c r="H55" s="14"/>
      <c r="I55" s="11"/>
      <c r="J55" s="78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 t="s">
        <v>35</v>
      </c>
      <c r="E56" s="18" t="s">
        <v>53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/>
      <c r="E57" s="18" t="s">
        <v>54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36</v>
      </c>
      <c r="E58" s="90" t="s">
        <v>79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37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38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39</v>
      </c>
      <c r="E61" s="23" t="s">
        <v>48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40</v>
      </c>
      <c r="E62" s="17" t="s">
        <v>49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41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43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58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57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mailto:roozbeh@worthytec.com"/>
  </hyperlinks>
  <printOptions horizontalCentered="1"/>
  <pageMargins left="0.33" right="0.27" top="0.32" bottom="0.33" header="0.24" footer="0.196850393700787"/>
  <pageSetup paperSize="9" scale="72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2012-07-23T06:42:08Z</cp:lastPrinted>
  <dcterms:created xsi:type="dcterms:W3CDTF">2000-06-29T05:08:18Z</dcterms:created>
  <dcterms:modified xsi:type="dcterms:W3CDTF">2012-10-08T09:43:11Z</dcterms:modified>
</cp:coreProperties>
</file>