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0" i="1" l="1"/>
  <c r="N40" i="1"/>
  <c r="P40" i="1" s="1"/>
  <c r="L30" i="1"/>
  <c r="N30" i="1" s="1"/>
  <c r="P30" i="1" s="1"/>
  <c r="J30" i="1"/>
  <c r="L21" i="1" l="1"/>
  <c r="N21" i="1" l="1"/>
  <c r="P21" i="1"/>
  <c r="J21" i="1"/>
  <c r="J46" i="1" s="1"/>
  <c r="J50" i="1" s="1"/>
  <c r="J52" i="1" s="1"/>
</calcChain>
</file>

<file path=xl/sharedStrings.xml><?xml version="1.0" encoding="utf-8"?>
<sst xmlns="http://schemas.openxmlformats.org/spreadsheetml/2006/main" count="110" uniqueCount="94">
  <si>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</si>
  <si>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</si>
  <si>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</si>
  <si>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</si>
  <si>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</si>
  <si>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</si>
  <si>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</si>
  <si>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</si>
  <si>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</si>
  <si>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</si>
  <si>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</si>
  <si>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</si>
  <si>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</si>
  <si>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</si>
  <si>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</si>
  <si>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</si>
  <si>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</si>
  <si>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</si>
  <si>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</si>
  <si>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</si>
  <si>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</si>
  <si>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</si>
  <si>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</si>
  <si>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</si>
  <si>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</si>
  <si>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</si>
  <si>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</si>
  <si>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</si>
  <si>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</si>
  <si>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</si>
  <si>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</si>
  <si>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</si>
  <si>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</si>
  <si>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</si>
  <si>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</si>
  <si>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</si>
  <si>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</si>
  <si>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</si>
  <si>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</si>
  <si>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</si>
  <si>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</si>
  <si>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</si>
  <si>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</si>
  <si>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</si>
  <si>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</si>
  <si>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</si>
  <si>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</si>
  <si>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</si>
  <si>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</si>
  <si>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</si>
  <si>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</si>
  <si>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</si>
  <si>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</si>
  <si>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</si>
  <si>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</si>
  <si>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</si>
  <si>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</si>
  <si>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</si>
  <si>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</si>
  <si>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</si>
  <si>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</si>
  <si>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</si>
  <si>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</si>
  <si>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</si>
  <si>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</si>
  <si>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</si>
  <si>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</si>
  <si>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</si>
  <si>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</si>
  <si>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</si>
  <si>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</si>
  <si>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</si>
  <si>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</si>
  <si>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</si>
  <si>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</si>
  <si>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Output signal: 0,2 to 1Kgf/cm2</t>
  </si>
  <si>
    <t xml:space="preserve">KDP22Y-1122A1-67 </t>
  </si>
  <si>
    <t>Input Range: 0 - 500 mmH2O Kpa</t>
  </si>
  <si>
    <t>Suppression : -250 mmH2O</t>
  </si>
  <si>
    <t>Pressure Indicating Controller</t>
  </si>
  <si>
    <t>PI control</t>
  </si>
  <si>
    <t>bellows sensing element</t>
  </si>
  <si>
    <t>Input: 0,2 to 1Kgf/cm2</t>
  </si>
  <si>
    <t>Air piping : Rc1/4</t>
  </si>
  <si>
    <t>Output: 0,2 to 1Kgf:cm2</t>
  </si>
  <si>
    <t>2" mounting pipe</t>
  </si>
  <si>
    <t xml:space="preserve">With output gauge </t>
  </si>
  <si>
    <t>Pressure regulator with filter</t>
  </si>
  <si>
    <t>KZ03-3A-X</t>
  </si>
  <si>
    <t>80330420-20100</t>
  </si>
  <si>
    <t>Rc1/4 connection</t>
  </si>
  <si>
    <t>Output : 4 to 7 Kgf/cm2</t>
  </si>
  <si>
    <t>KGPA12-03821A1T-7G</t>
  </si>
  <si>
    <t>Q2012RH359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</si>
</sst>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2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40" fontId="9" fillId="0" borderId="0" xfId="2" applyFont="1" applyAlignment="1">
      <alignment vertical="center"/>
    </xf>
    <xf numFmtId="9" fontId="9" fillId="0" borderId="0" xfId="0" applyNumberFormat="1" applyFont="1" applyAlignment="1">
      <alignment vertical="center"/>
    </xf>
    <xf numFmtId="38" fontId="9" fillId="0" borderId="0" xfId="2" applyNumberFormat="1" applyFont="1" applyFill="1" applyBorder="1" applyAlignment="1">
      <alignment horizontal="left" vertical="center"/>
    </xf>
    <xf numFmtId="38" fontId="9" fillId="0" borderId="0" xfId="2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38" fontId="9" fillId="0" borderId="0" xfId="2" applyNumberFormat="1" applyFont="1" applyBorder="1" applyAlignment="1" applyProtection="1">
      <alignment horizontal="center" vertical="center"/>
      <protection locked="0"/>
    </xf>
    <xf numFmtId="2" fontId="9" fillId="0" borderId="0" xfId="2" applyNumberFormat="1" applyFont="1" applyAlignment="1">
      <alignment horizontal="center" vertical="center"/>
    </xf>
    <xf numFmtId="169" fontId="9" fillId="0" borderId="0" xfId="2" applyNumberFormat="1" applyFont="1" applyAlignment="1">
      <alignment horizontal="center" vertical="center"/>
    </xf>
    <xf numFmtId="170" fontId="9" fillId="0" borderId="0" xfId="4" applyFont="1" applyAlignment="1">
      <alignment horizontal="center" vertical="center"/>
    </xf>
    <xf numFmtId="9" fontId="9" fillId="0" borderId="0" xfId="3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2" fontId="9" fillId="0" borderId="0" xfId="2" applyNumberFormat="1" applyFont="1" applyBorder="1" applyAlignment="1" applyProtection="1">
      <alignment horizontal="right" vertical="center"/>
      <protection locked="0"/>
    </xf>
  </cellXfs>
  <cellStyles count="5">
    <cellStyle name="Euro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3"/>
  <sheetViews>
    <sheetView tabSelected="1" zoomScaleNormal="100" workbookViewId="0">
      <selection activeCell="F22" sqref="F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68</v>
      </c>
      <c r="E7" s="17"/>
      <c r="F7" s="85"/>
      <c r="G7" s="21"/>
      <c r="H7" s="33" t="s">
        <v>1</v>
      </c>
      <c r="I7" s="17"/>
      <c r="J7" s="77">
        <v>41187</v>
      </c>
      <c r="K7" s="21"/>
    </row>
    <row r="8" spans="1:230" ht="15.75" customHeight="1">
      <c r="A8" s="17"/>
      <c r="B8" s="21"/>
      <c r="C8" s="21"/>
      <c r="D8" s="87" t="s">
        <v>69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70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71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72</v>
      </c>
      <c r="E11" s="17"/>
      <c r="F11" s="84"/>
      <c r="G11" s="17"/>
      <c r="H11" s="20" t="s">
        <v>17</v>
      </c>
      <c r="I11" s="20"/>
      <c r="J11" s="34" t="s">
        <v>93</v>
      </c>
      <c r="K11" s="21"/>
    </row>
    <row r="12" spans="1:230" ht="15.75" customHeight="1">
      <c r="A12" s="17"/>
      <c r="B12" s="81" t="s">
        <v>30</v>
      </c>
      <c r="C12" s="21"/>
      <c r="D12" s="92" t="s">
        <v>73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76</v>
      </c>
      <c r="E21" s="17" t="s">
        <v>62</v>
      </c>
      <c r="G21" s="119">
        <v>1</v>
      </c>
      <c r="H21" s="51">
        <v>3637</v>
      </c>
      <c r="I21" s="50"/>
      <c r="J21" s="50">
        <f>G21*H21</f>
        <v>3637</v>
      </c>
      <c r="K21" s="79" t="s">
        <v>67</v>
      </c>
      <c r="L21" s="40">
        <f>567+22+38</f>
        <v>627</v>
      </c>
      <c r="M21" s="40">
        <v>0.31900000000000001</v>
      </c>
      <c r="N21" s="93">
        <f>L21*1000*M21/100</f>
        <v>2000.13</v>
      </c>
      <c r="O21" s="88">
        <v>0.45</v>
      </c>
      <c r="P21" s="40">
        <f>N21/(1-O21)</f>
        <v>3636.6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75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78</v>
      </c>
      <c r="G25" s="94"/>
      <c r="H25" s="51"/>
      <c r="I25" s="50"/>
      <c r="J25" s="50"/>
      <c r="K25" s="79"/>
      <c r="L25" s="9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77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66</v>
      </c>
      <c r="G28" s="94"/>
      <c r="H28" s="51"/>
      <c r="I28" s="50"/>
      <c r="K28" s="79"/>
      <c r="L28" s="9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>
        <v>2</v>
      </c>
      <c r="C30" s="11"/>
      <c r="D30" s="104" t="s">
        <v>92</v>
      </c>
      <c r="E30" s="105" t="s">
        <v>79</v>
      </c>
      <c r="G30" s="106">
        <v>1</v>
      </c>
      <c r="H30" s="120">
        <v>1925</v>
      </c>
      <c r="I30" s="50"/>
      <c r="J30" s="50">
        <f>G30*H30</f>
        <v>1925</v>
      </c>
      <c r="K30" s="79" t="s">
        <v>67</v>
      </c>
      <c r="L30" s="108">
        <f>337-14+31+8</f>
        <v>362</v>
      </c>
      <c r="M30" s="17">
        <v>0.31900000000000001</v>
      </c>
      <c r="N30" s="109">
        <f>L30*M30*1000/100</f>
        <v>1154.7800000000002</v>
      </c>
      <c r="O30" s="110">
        <v>0.4</v>
      </c>
      <c r="P30" s="17">
        <f>N30/(1-O30)</f>
        <v>1924.6333333333337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s="17" customFormat="1" ht="15.75" customHeight="1">
      <c r="B31" s="12"/>
      <c r="C31" s="11"/>
      <c r="D31" s="104"/>
      <c r="E31" s="111" t="s">
        <v>80</v>
      </c>
      <c r="F31" s="112"/>
      <c r="G31" s="113"/>
      <c r="H31" s="107"/>
      <c r="I31" s="114"/>
      <c r="J31" s="50"/>
      <c r="K31" s="79"/>
      <c r="L31" s="115"/>
      <c r="M31" s="116"/>
      <c r="N31" s="117"/>
      <c r="O31" s="118"/>
      <c r="P31" s="112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</row>
    <row r="32" spans="1:230" s="17" customFormat="1" ht="15.75" customHeight="1">
      <c r="B32" s="12"/>
      <c r="C32" s="11"/>
      <c r="D32" s="104"/>
      <c r="E32" s="111" t="s">
        <v>81</v>
      </c>
      <c r="F32" s="112"/>
      <c r="G32" s="113"/>
      <c r="H32" s="107"/>
      <c r="I32" s="114"/>
      <c r="J32" s="50"/>
      <c r="K32" s="79"/>
      <c r="L32" s="115"/>
      <c r="N32" s="109"/>
      <c r="O32" s="11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1:230" s="17" customFormat="1" ht="15.75" customHeight="1">
      <c r="B33" s="12"/>
      <c r="C33" s="11"/>
      <c r="D33" s="104"/>
      <c r="E33" s="111" t="s">
        <v>82</v>
      </c>
      <c r="F33" s="112"/>
      <c r="G33" s="113"/>
      <c r="H33" s="107"/>
      <c r="I33" s="114"/>
      <c r="J33" s="50"/>
      <c r="K33" s="79"/>
      <c r="L33" s="115"/>
      <c r="M33" s="116"/>
      <c r="N33" s="117"/>
      <c r="O33" s="118"/>
      <c r="P33" s="112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1:230" s="17" customFormat="1" ht="15.75" customHeight="1">
      <c r="B34" s="12"/>
      <c r="C34" s="11"/>
      <c r="D34" s="104"/>
      <c r="E34" s="111" t="s">
        <v>83</v>
      </c>
      <c r="F34" s="112"/>
      <c r="G34" s="113"/>
      <c r="H34" s="107"/>
      <c r="I34" s="114"/>
      <c r="J34" s="50"/>
      <c r="K34" s="79"/>
      <c r="L34" s="115"/>
      <c r="N34" s="109"/>
      <c r="O34" s="11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2"/>
      <c r="C35" s="11"/>
      <c r="D35" s="104"/>
      <c r="E35" s="111" t="s">
        <v>84</v>
      </c>
      <c r="F35" s="112"/>
      <c r="G35" s="112"/>
      <c r="H35" s="107"/>
      <c r="I35" s="114"/>
      <c r="J35" s="50"/>
      <c r="K35" s="79"/>
      <c r="L35" s="112"/>
      <c r="M35" s="116"/>
      <c r="N35" s="117"/>
      <c r="O35" s="118"/>
      <c r="P35" s="112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2"/>
      <c r="C36" s="11"/>
      <c r="D36" s="104"/>
      <c r="E36" s="111" t="s">
        <v>85</v>
      </c>
      <c r="F36" s="112"/>
      <c r="G36" s="112"/>
      <c r="H36" s="107"/>
      <c r="I36" s="114"/>
      <c r="J36" s="114"/>
      <c r="K36" s="114"/>
      <c r="L36" s="112"/>
      <c r="M36" s="112"/>
      <c r="N36" s="112"/>
      <c r="O36" s="112"/>
      <c r="P36" s="112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2"/>
      <c r="C37" s="11"/>
      <c r="D37" s="104"/>
      <c r="E37" s="111" t="s">
        <v>65</v>
      </c>
      <c r="F37" s="112"/>
      <c r="G37" s="112"/>
      <c r="H37" s="107"/>
      <c r="I37" s="114"/>
      <c r="J37" s="114"/>
      <c r="K37" s="114"/>
      <c r="L37" s="112"/>
      <c r="M37" s="112"/>
      <c r="N37" s="112"/>
      <c r="O37" s="112"/>
      <c r="P37" s="112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2"/>
      <c r="C38" s="11"/>
      <c r="D38" s="104"/>
      <c r="E38" s="111" t="s">
        <v>86</v>
      </c>
      <c r="F38" s="112"/>
      <c r="G38" s="112"/>
      <c r="H38" s="107"/>
      <c r="I38" s="114"/>
      <c r="J38" s="114"/>
      <c r="K38" s="114"/>
      <c r="L38" s="112"/>
      <c r="M38" s="112"/>
      <c r="N38" s="112"/>
      <c r="O38" s="112"/>
      <c r="P38" s="112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2"/>
      <c r="C39" s="11"/>
      <c r="G39" s="94"/>
      <c r="H39" s="51"/>
      <c r="I39" s="50"/>
      <c r="K39" s="79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2">
        <v>3</v>
      </c>
      <c r="C40" s="11"/>
      <c r="D40" s="87" t="s">
        <v>88</v>
      </c>
      <c r="E40" s="17" t="s">
        <v>87</v>
      </c>
      <c r="G40" s="119">
        <v>2</v>
      </c>
      <c r="H40" s="51">
        <v>234</v>
      </c>
      <c r="I40" s="50"/>
      <c r="J40" s="50">
        <f>G40*H40</f>
        <v>468</v>
      </c>
      <c r="K40" s="79" t="s">
        <v>67</v>
      </c>
      <c r="L40" s="17">
        <v>31.2</v>
      </c>
      <c r="M40" s="17">
        <v>0.45</v>
      </c>
      <c r="N40" s="109">
        <f>L40*M40*1000/100</f>
        <v>140.4</v>
      </c>
      <c r="O40" s="110">
        <v>0.4</v>
      </c>
      <c r="P40" s="17">
        <f>N40/(1-O40)</f>
        <v>234.00000000000003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2"/>
      <c r="C41" s="11"/>
      <c r="D41" s="17" t="s">
        <v>89</v>
      </c>
      <c r="E41" s="17" t="s">
        <v>90</v>
      </c>
      <c r="G41" s="94"/>
      <c r="H41" s="51"/>
      <c r="I41" s="50"/>
      <c r="K41" s="79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2"/>
      <c r="C42" s="11"/>
      <c r="E42" s="17" t="s">
        <v>91</v>
      </c>
      <c r="G42" s="94"/>
      <c r="H42" s="51"/>
      <c r="I42" s="50"/>
      <c r="K42" s="79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2"/>
      <c r="C43" s="11"/>
      <c r="G43" s="94"/>
      <c r="H43" s="51"/>
      <c r="I43" s="50"/>
      <c r="K43" s="79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2"/>
      <c r="C44" s="11"/>
      <c r="G44" s="99"/>
      <c r="H44" s="100"/>
      <c r="I44" s="50"/>
      <c r="J44" s="101"/>
      <c r="K44" s="79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ht="15.75" customHeight="1" thickBot="1">
      <c r="A45" s="17"/>
      <c r="B45" s="61"/>
      <c r="C45" s="62"/>
      <c r="D45" s="63"/>
      <c r="E45" s="64"/>
      <c r="F45" s="65"/>
      <c r="G45" s="96"/>
      <c r="H45" s="66"/>
      <c r="I45" s="67"/>
      <c r="J45" s="67"/>
      <c r="K45" s="80"/>
      <c r="L45" s="40"/>
    </row>
    <row r="46" spans="1:230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6030</v>
      </c>
      <c r="K46" s="60"/>
      <c r="L46" s="40"/>
    </row>
    <row r="47" spans="1:230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0</v>
      </c>
      <c r="K47" s="58"/>
      <c r="L47" s="40"/>
    </row>
    <row r="48" spans="1:230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  <c r="L48" s="40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  <c r="L49" s="40"/>
    </row>
    <row r="50" spans="1:230" ht="15.75" customHeight="1">
      <c r="A50" s="17"/>
      <c r="B50" s="11"/>
      <c r="C50" s="11"/>
      <c r="D50" s="12"/>
      <c r="E50" s="21"/>
      <c r="F50" s="11"/>
      <c r="G50" s="31" t="s">
        <v>35</v>
      </c>
      <c r="H50" s="51" t="s">
        <v>4</v>
      </c>
      <c r="I50" s="50"/>
      <c r="J50" s="50">
        <f>SUM(J46:J49)</f>
        <v>6030</v>
      </c>
      <c r="K50" s="60"/>
      <c r="L50" s="4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34</v>
      </c>
      <c r="H51" s="66" t="s">
        <v>4</v>
      </c>
      <c r="I51" s="67"/>
      <c r="J51" s="67"/>
      <c r="K51" s="69"/>
      <c r="L51" s="40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6030</v>
      </c>
      <c r="K52" s="60"/>
      <c r="L52" s="4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  <c r="L53" s="40"/>
    </row>
    <row r="54" spans="1:230" s="17" customFormat="1" ht="15.75" customHeight="1">
      <c r="B54" s="27" t="s">
        <v>44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46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33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32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31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C61" s="11"/>
      <c r="D61" s="76" t="s">
        <v>36</v>
      </c>
      <c r="E61" s="11"/>
      <c r="F61" s="11"/>
      <c r="G61" s="13"/>
      <c r="H61" s="14"/>
      <c r="I61" s="11"/>
      <c r="J61" s="78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56" t="s">
        <v>37</v>
      </c>
      <c r="E62" s="18" t="s">
        <v>55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/>
      <c r="E63" s="18" t="s">
        <v>56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91" t="s">
        <v>74</v>
      </c>
      <c r="K64" s="21"/>
      <c r="L64" s="84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17" t="s">
        <v>5</v>
      </c>
      <c r="K65" s="21"/>
      <c r="L65" s="84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22" t="s">
        <v>21</v>
      </c>
      <c r="K66" s="21"/>
      <c r="L66" s="84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41</v>
      </c>
      <c r="E67" s="23" t="s">
        <v>50</v>
      </c>
      <c r="K67" s="21"/>
      <c r="L67" s="84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42</v>
      </c>
      <c r="E68" s="17" t="s">
        <v>51</v>
      </c>
      <c r="L68" s="84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 t="s">
        <v>43</v>
      </c>
      <c r="E69" s="11" t="s">
        <v>22</v>
      </c>
      <c r="F69" s="11"/>
      <c r="G69" s="13"/>
      <c r="H69" s="14"/>
      <c r="I69" s="11"/>
      <c r="J69" s="15"/>
      <c r="K69" s="16"/>
      <c r="L69" s="84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84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45</v>
      </c>
      <c r="C71" s="11"/>
      <c r="D71" s="12"/>
      <c r="E71" s="11"/>
      <c r="F71" s="11"/>
      <c r="G71" s="13"/>
      <c r="H71" s="14"/>
      <c r="I71" s="11"/>
      <c r="J71" s="15"/>
      <c r="K71" s="16"/>
      <c r="L71" s="84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84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84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8"/>
      <c r="C74" s="8"/>
      <c r="D74" s="11"/>
      <c r="E74" s="11"/>
      <c r="F74" s="11"/>
      <c r="G74" s="24"/>
      <c r="H74" s="11"/>
      <c r="I74" s="11"/>
      <c r="J74" s="24"/>
      <c r="K74" s="25"/>
      <c r="L74" s="84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 t="s">
        <v>60</v>
      </c>
      <c r="C75" s="11"/>
      <c r="D75" s="11"/>
      <c r="E75" s="11"/>
      <c r="F75" s="11"/>
      <c r="G75" s="24"/>
      <c r="H75" s="11"/>
      <c r="I75" s="11"/>
      <c r="J75" s="24"/>
      <c r="K75" s="24"/>
      <c r="L75" s="84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8"/>
      <c r="D76" s="11"/>
      <c r="E76" s="11"/>
      <c r="F76" s="11"/>
      <c r="G76" s="24"/>
      <c r="H76" s="11"/>
      <c r="I76" s="11"/>
      <c r="J76" s="24"/>
      <c r="K76" s="24"/>
      <c r="L76" s="84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2012-10-05T12:12:28Z</dcterms:modified>
</cp:coreProperties>
</file>