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XLSDL!$A$1:$N$49</definedName>
  </definedNames>
  <calcPr calcId="145621"/>
</workbook>
</file>

<file path=xl/calcChain.xml><?xml version="1.0" encoding="utf-8"?>
<calcChain xmlns="http://schemas.openxmlformats.org/spreadsheetml/2006/main">
  <c r="N49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9" i="1"/>
  <c r="N20" i="1"/>
  <c r="N21" i="1"/>
  <c r="N22" i="1"/>
  <c r="N23" i="1"/>
  <c r="N24" i="1"/>
  <c r="N25" i="1"/>
  <c r="N26" i="1"/>
  <c r="N27" i="1"/>
  <c r="N28" i="1"/>
  <c r="N31" i="1"/>
  <c r="N32" i="1"/>
  <c r="N34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2" i="1"/>
  <c r="U2" i="1"/>
  <c r="V2" i="1"/>
  <c r="Q2" i="1" s="1"/>
  <c r="U3" i="1"/>
  <c r="V3" i="1" s="1"/>
  <c r="Q3" i="1" s="1"/>
  <c r="Q4" i="1"/>
  <c r="U4" i="1"/>
  <c r="V4" i="1"/>
  <c r="U5" i="1"/>
  <c r="V5" i="1" s="1"/>
  <c r="Q5" i="1" s="1"/>
  <c r="U6" i="1"/>
  <c r="V6" i="1"/>
  <c r="Q6" i="1" s="1"/>
  <c r="U7" i="1"/>
  <c r="V7" i="1" s="1"/>
  <c r="Q7" i="1" s="1"/>
  <c r="Q8" i="1"/>
  <c r="U8" i="1"/>
  <c r="V8" i="1"/>
  <c r="U9" i="1"/>
  <c r="V9" i="1" s="1"/>
  <c r="Q9" i="1" s="1"/>
  <c r="U10" i="1"/>
  <c r="V10" i="1"/>
  <c r="Q10" i="1" s="1"/>
  <c r="U11" i="1"/>
  <c r="V11" i="1" s="1"/>
  <c r="Q11" i="1" s="1"/>
  <c r="Q12" i="1"/>
  <c r="U12" i="1"/>
  <c r="V12" i="1"/>
  <c r="U13" i="1"/>
  <c r="V13" i="1" s="1"/>
  <c r="Q13" i="1" s="1"/>
  <c r="U14" i="1"/>
  <c r="V14" i="1"/>
  <c r="Q14" i="1" s="1"/>
  <c r="U15" i="1"/>
  <c r="V15" i="1" s="1"/>
  <c r="Q15" i="1" s="1"/>
  <c r="Q16" i="1"/>
  <c r="U16" i="1"/>
  <c r="V16" i="1"/>
  <c r="U19" i="1"/>
  <c r="V19" i="1" s="1"/>
  <c r="Q19" i="1" s="1"/>
  <c r="U20" i="1"/>
  <c r="V20" i="1"/>
  <c r="Q20" i="1" s="1"/>
  <c r="U21" i="1"/>
  <c r="V21" i="1" s="1"/>
  <c r="Q21" i="1" s="1"/>
  <c r="Q23" i="1"/>
  <c r="U23" i="1"/>
  <c r="V23" i="1"/>
  <c r="U24" i="1"/>
  <c r="V24" i="1" s="1"/>
  <c r="Q24" i="1" s="1"/>
  <c r="U25" i="1"/>
  <c r="V25" i="1"/>
  <c r="Q25" i="1" s="1"/>
  <c r="U26" i="1"/>
  <c r="V26" i="1" s="1"/>
  <c r="Q26" i="1" s="1"/>
  <c r="Q27" i="1"/>
  <c r="U27" i="1"/>
  <c r="V27" i="1"/>
  <c r="U28" i="1"/>
  <c r="V28" i="1" s="1"/>
  <c r="Q28" i="1" s="1"/>
  <c r="U31" i="1"/>
  <c r="V31" i="1"/>
  <c r="Q31" i="1" s="1"/>
  <c r="U32" i="1"/>
  <c r="V32" i="1" s="1"/>
  <c r="Q32" i="1" s="1"/>
  <c r="Q34" i="1"/>
  <c r="U34" i="1"/>
  <c r="V34" i="1"/>
  <c r="U36" i="1"/>
  <c r="V36" i="1" s="1"/>
  <c r="Q36" i="1" s="1"/>
  <c r="U37" i="1"/>
  <c r="V37" i="1"/>
  <c r="Q37" i="1" s="1"/>
  <c r="U38" i="1"/>
  <c r="V38" i="1" s="1"/>
  <c r="Q38" i="1" s="1"/>
  <c r="Q39" i="1"/>
  <c r="U39" i="1"/>
  <c r="V39" i="1"/>
  <c r="U40" i="1"/>
  <c r="V40" i="1" s="1"/>
  <c r="Q40" i="1" s="1"/>
  <c r="U41" i="1"/>
  <c r="V41" i="1"/>
  <c r="Q41" i="1" s="1"/>
  <c r="U42" i="1"/>
  <c r="V42" i="1" s="1"/>
  <c r="Q42" i="1" s="1"/>
  <c r="Q43" i="1"/>
  <c r="U43" i="1"/>
  <c r="V43" i="1"/>
  <c r="U44" i="1"/>
  <c r="V44" i="1" s="1"/>
  <c r="Q44" i="1" s="1"/>
  <c r="U45" i="1"/>
  <c r="V45" i="1"/>
  <c r="Q45" i="1" s="1"/>
  <c r="U46" i="1"/>
  <c r="V46" i="1" s="1"/>
  <c r="Q46" i="1" s="1"/>
  <c r="Q47" i="1"/>
  <c r="U47" i="1"/>
  <c r="V47" i="1"/>
  <c r="U48" i="1"/>
  <c r="V48" i="1" s="1"/>
  <c r="Q48" i="1" s="1"/>
  <c r="C49" i="1"/>
  <c r="Q49" i="1" l="1"/>
</calcChain>
</file>

<file path=xl/sharedStrings.xml><?xml version="1.0" encoding="utf-8"?>
<sst xmlns="http://schemas.openxmlformats.org/spreadsheetml/2006/main" count="551" uniqueCount="134">
  <si>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</si>
  <si>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</si>
  <si>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</si>
  <si>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</si>
  <si>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</si>
  <si>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</si>
  <si>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</si>
  <si>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</si>
  <si>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</si>
  <si>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</si>
  <si>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</si>
  <si>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</si>
  <si>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</si>
  <si>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</si>
  <si>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30-FV-0042</t>
  </si>
  <si>
    <t>AGVM</t>
  </si>
  <si>
    <t>Top-Guided Single-Seat Control Valves</t>
  </si>
  <si>
    <t>1 in.</t>
  </si>
  <si>
    <t>6.3</t>
  </si>
  <si>
    <t>ANSI300</t>
  </si>
  <si>
    <t>RF</t>
  </si>
  <si>
    <t>A351CF8M</t>
  </si>
  <si>
    <t>SUS316 STELLITE FACE</t>
  </si>
  <si>
    <t>PLAIN (-17 to 230 degC)</t>
  </si>
  <si>
    <t>PSA1R</t>
  </si>
  <si>
    <t>30-FV-0044</t>
  </si>
  <si>
    <t>1-1/2 in.</t>
  </si>
  <si>
    <t>21</t>
  </si>
  <si>
    <t>SUS316</t>
  </si>
  <si>
    <t>30-FV-0046</t>
  </si>
  <si>
    <t>HLC</t>
  </si>
  <si>
    <t>Small-Port Cage Guide Type Single Seated Control Valves</t>
  </si>
  <si>
    <t>4.0</t>
  </si>
  <si>
    <t>SUS316 STELLITE</t>
  </si>
  <si>
    <t>HA2R</t>
  </si>
  <si>
    <t>30-FV-0101</t>
  </si>
  <si>
    <t>0.25</t>
  </si>
  <si>
    <t>30-FV-0103</t>
  </si>
  <si>
    <t>1.6</t>
  </si>
  <si>
    <t>30-FV-1690</t>
  </si>
  <si>
    <t>A216WCB</t>
  </si>
  <si>
    <t>SUS440C</t>
  </si>
  <si>
    <t>30-FV-2662</t>
  </si>
  <si>
    <t>PSA1D</t>
  </si>
  <si>
    <t>31-FV-1087</t>
  </si>
  <si>
    <t>HLS</t>
  </si>
  <si>
    <t>Small-Port Single Seated Control Valves</t>
  </si>
  <si>
    <t>3/4 in.</t>
  </si>
  <si>
    <t>0.04</t>
  </si>
  <si>
    <t>31-FV-1180</t>
  </si>
  <si>
    <t>2-1/2 in.</t>
  </si>
  <si>
    <t>85</t>
  </si>
  <si>
    <t>EXT-1 (230 to 400 degC)</t>
  </si>
  <si>
    <t>PSA3R</t>
  </si>
  <si>
    <t>31-FV-1193</t>
  </si>
  <si>
    <t>ACN</t>
  </si>
  <si>
    <t>Compressible Fluid Service Low-Noise Cage Type Control Valves</t>
  </si>
  <si>
    <t>6 in.</t>
  </si>
  <si>
    <t>330</t>
  </si>
  <si>
    <t>A351CF8M/SUS316</t>
  </si>
  <si>
    <t>HA3R</t>
  </si>
  <si>
    <t>31-FV-1194</t>
  </si>
  <si>
    <t>HA3D</t>
  </si>
  <si>
    <t>32-FV-2087</t>
  </si>
  <si>
    <t>32-FV-2180</t>
  </si>
  <si>
    <t>32-FV-2193</t>
  </si>
  <si>
    <t>32-FV-2194</t>
  </si>
  <si>
    <t>34-FV-1360</t>
  </si>
  <si>
    <t/>
  </si>
  <si>
    <t>Alloy AL2003</t>
  </si>
  <si>
    <t>34-FV-1367</t>
  </si>
  <si>
    <t>Alloy 20</t>
  </si>
  <si>
    <t>34-FV-1380</t>
  </si>
  <si>
    <t>34-FV-1382</t>
  </si>
  <si>
    <t>34-FV-1386</t>
  </si>
  <si>
    <t>34-FV-1387</t>
  </si>
  <si>
    <t>Alloy AL-6XN</t>
  </si>
  <si>
    <t>34-FV-1388</t>
  </si>
  <si>
    <t>34-FV-1400</t>
  </si>
  <si>
    <t>HSC</t>
  </si>
  <si>
    <t>Cage Type Single Seated Control Valves</t>
  </si>
  <si>
    <t>2 in.</t>
  </si>
  <si>
    <t>12</t>
  </si>
  <si>
    <t>34-FV-1420</t>
  </si>
  <si>
    <t>50</t>
  </si>
  <si>
    <t>PSA2R</t>
  </si>
  <si>
    <t>34-FV-1422</t>
  </si>
  <si>
    <t>34-FV-1431</t>
  </si>
  <si>
    <t>0.63</t>
  </si>
  <si>
    <t>34-FV-1450</t>
  </si>
  <si>
    <t>1/2 in.</t>
  </si>
  <si>
    <t>1.0</t>
  </si>
  <si>
    <t>34-FV-1453</t>
  </si>
  <si>
    <t>34-FV-1454</t>
  </si>
  <si>
    <t>34-HV-1463</t>
  </si>
  <si>
    <t>30</t>
  </si>
  <si>
    <t>34-HV-2463</t>
  </si>
  <si>
    <t>34-LV-1444</t>
  </si>
  <si>
    <t>3 in.</t>
  </si>
  <si>
    <t>34-LV-1550</t>
  </si>
  <si>
    <t>HTS</t>
  </si>
  <si>
    <t>Top-Guided Single Seated Control Valves</t>
  </si>
  <si>
    <t>34-PV-1440</t>
  </si>
  <si>
    <t>34-PV-1520</t>
  </si>
  <si>
    <t>ACP</t>
  </si>
  <si>
    <t>Pressure Balanced Cage Type Control Valves</t>
  </si>
  <si>
    <t>8 in.</t>
  </si>
  <si>
    <t>610</t>
  </si>
  <si>
    <t>A351CF8M/SUS316 STELLITE</t>
  </si>
  <si>
    <t>HA4R</t>
  </si>
  <si>
    <t>34-TV-1361</t>
  </si>
  <si>
    <t>44</t>
  </si>
  <si>
    <t>34-TV-1384A</t>
  </si>
  <si>
    <t>115</t>
  </si>
  <si>
    <t>PSA4R</t>
  </si>
  <si>
    <t>34-TV-1384B</t>
  </si>
  <si>
    <t>34-TV-1390A</t>
  </si>
  <si>
    <t>34-TV-1390B</t>
  </si>
  <si>
    <t>34-TV-1449A</t>
  </si>
  <si>
    <t>34-TV-1449C</t>
  </si>
  <si>
    <t>34-TV-1449D</t>
  </si>
  <si>
    <t>PSA3D</t>
  </si>
  <si>
    <t>34-TV-1508</t>
  </si>
  <si>
    <t>322</t>
  </si>
  <si>
    <t>34-TV-1520</t>
  </si>
  <si>
    <t>31-FV-1063</t>
  </si>
  <si>
    <t>0.4</t>
  </si>
  <si>
    <t>32-FV-2063</t>
  </si>
  <si>
    <t>FTP</t>
    <phoneticPr fontId="1"/>
  </si>
  <si>
    <t>COST(JPY)</t>
    <phoneticPr fontId="1"/>
  </si>
  <si>
    <t>GP10%(JPY)</t>
    <phoneticPr fontId="1"/>
  </si>
  <si>
    <t>Unit Price(JPY)</t>
    <phoneticPr fontId="1"/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</si>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</sst>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);[Red]\(#,##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 wrapText="1"/>
    </xf>
    <xf numFmtId="186" fontId="2" fillId="0" borderId="0" xfId="0" applyNumberFormat="1" applyFont="1"/>
    <xf numFmtId="3" fontId="2" fillId="0" borderId="0" xfId="0" applyNumberFormat="1" applyFont="1"/>
    <xf numFmtId="0" fontId="2" fillId="0" borderId="1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right" wrapText="1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/>
    <xf numFmtId="0" fontId="2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 wrapText="1"/>
    </xf>
    <xf numFmtId="0" fontId="2" fillId="0" borderId="7" xfId="0" applyFont="1" applyBorder="1"/>
    <xf numFmtId="0" fontId="2" fillId="0" borderId="12" xfId="0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workbookViewId="0">
      <selection activeCell="K46" sqref="K46"/>
    </sheetView>
  </sheetViews>
  <sheetFormatPr baseColWidth="10" defaultRowHeight="12.75"/>
  <cols>
    <col min="1" max="1" width="6.25" style="4" bestFit="1" customWidth="1"/>
    <col min="2" max="2" width="11.25" style="4" customWidth="1"/>
    <col min="3" max="3" width="5" style="4" customWidth="1"/>
    <col min="4" max="4" width="8.875" style="4" customWidth="1"/>
    <col min="5" max="5" width="18.25" style="4" customWidth="1"/>
    <col min="6" max="6" width="10.625" style="4" customWidth="1"/>
    <col min="7" max="7" width="10.75" style="4" customWidth="1"/>
    <col min="8" max="8" width="8.875" style="4" customWidth="1"/>
    <col min="9" max="9" width="11.875" style="4" customWidth="1"/>
    <col min="10" max="10" width="11.375" style="4" customWidth="1"/>
    <col min="11" max="11" width="21.625" style="4" customWidth="1"/>
    <col min="12" max="12" width="21.875" style="24" customWidth="1"/>
    <col min="13" max="13" width="9.75" style="4" bestFit="1" customWidth="1"/>
    <col min="14" max="14" width="14.5" style="4" customWidth="1"/>
    <col min="15" max="16" width="9.75" style="4" customWidth="1"/>
    <col min="17" max="17" width="12.625" style="4" bestFit="1" customWidth="1"/>
    <col min="18" max="256" width="8.875" style="4" customWidth="1"/>
    <col min="257" max="16384" width="11" style="4"/>
  </cols>
  <sheetData>
    <row r="1" spans="1:22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5" t="s">
        <v>133</v>
      </c>
      <c r="O1" s="25"/>
      <c r="P1" s="25"/>
      <c r="Q1" s="3" t="s">
        <v>131</v>
      </c>
      <c r="S1" s="5" t="s">
        <v>3</v>
      </c>
      <c r="T1" s="5" t="s">
        <v>128</v>
      </c>
      <c r="U1" s="6" t="s">
        <v>129</v>
      </c>
      <c r="V1" s="6" t="s">
        <v>130</v>
      </c>
    </row>
    <row r="2" spans="1:22" ht="25.5">
      <c r="A2" s="7">
        <v>1</v>
      </c>
      <c r="B2" s="8" t="s">
        <v>14</v>
      </c>
      <c r="C2" s="9">
        <v>1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10" t="s">
        <v>23</v>
      </c>
      <c r="M2" s="8" t="s">
        <v>24</v>
      </c>
      <c r="N2" s="29">
        <f>ROUND(Q2/95,0)</f>
        <v>2463</v>
      </c>
      <c r="O2" s="28"/>
      <c r="P2" s="26"/>
      <c r="Q2" s="11">
        <f>V2</f>
        <v>234000</v>
      </c>
      <c r="S2" s="12">
        <v>1212000</v>
      </c>
      <c r="T2" s="8">
        <v>0.16700000000000001</v>
      </c>
      <c r="U2" s="13">
        <f>S2*T2</f>
        <v>202404</v>
      </c>
      <c r="V2" s="14">
        <f>ROUNDUP((U2*1.1)*1.05,-3)</f>
        <v>234000</v>
      </c>
    </row>
    <row r="3" spans="1:22" ht="25.5">
      <c r="A3" s="7">
        <v>2</v>
      </c>
      <c r="B3" s="8" t="s">
        <v>25</v>
      </c>
      <c r="C3" s="9">
        <v>1</v>
      </c>
      <c r="D3" s="8" t="s">
        <v>15</v>
      </c>
      <c r="E3" s="8" t="s">
        <v>16</v>
      </c>
      <c r="F3" s="8" t="s">
        <v>26</v>
      </c>
      <c r="G3" s="8" t="s">
        <v>27</v>
      </c>
      <c r="H3" s="8" t="s">
        <v>19</v>
      </c>
      <c r="I3" s="8" t="s">
        <v>20</v>
      </c>
      <c r="J3" s="8" t="s">
        <v>21</v>
      </c>
      <c r="K3" s="8" t="s">
        <v>28</v>
      </c>
      <c r="L3" s="10" t="s">
        <v>23</v>
      </c>
      <c r="M3" s="8" t="s">
        <v>24</v>
      </c>
      <c r="N3" s="31">
        <f t="shared" ref="N3:N48" si="0">ROUND(Q3/95,0)</f>
        <v>2526</v>
      </c>
      <c r="O3" s="26"/>
      <c r="P3" s="26"/>
      <c r="Q3" s="11">
        <f t="shared" ref="Q3:Q48" si="1">V3</f>
        <v>240000</v>
      </c>
      <c r="S3" s="12">
        <v>1242000</v>
      </c>
      <c r="T3" s="8">
        <v>0.16700000000000001</v>
      </c>
      <c r="U3" s="13">
        <f t="shared" ref="U3:U48" si="2">S3*T3</f>
        <v>207414</v>
      </c>
      <c r="V3" s="14">
        <f t="shared" ref="V3:V48" si="3">ROUNDUP((U3*1.1)*1.05,-3)</f>
        <v>240000</v>
      </c>
    </row>
    <row r="4" spans="1:22" ht="51">
      <c r="A4" s="7">
        <v>3</v>
      </c>
      <c r="B4" s="8" t="s">
        <v>29</v>
      </c>
      <c r="C4" s="9">
        <v>1</v>
      </c>
      <c r="D4" s="8" t="s">
        <v>30</v>
      </c>
      <c r="E4" s="8" t="s">
        <v>31</v>
      </c>
      <c r="F4" s="8" t="s">
        <v>17</v>
      </c>
      <c r="G4" s="8" t="s">
        <v>32</v>
      </c>
      <c r="H4" s="8" t="s">
        <v>19</v>
      </c>
      <c r="I4" s="8" t="s">
        <v>20</v>
      </c>
      <c r="J4" s="8" t="s">
        <v>21</v>
      </c>
      <c r="K4" s="8" t="s">
        <v>33</v>
      </c>
      <c r="L4" s="10" t="s">
        <v>23</v>
      </c>
      <c r="M4" s="8" t="s">
        <v>34</v>
      </c>
      <c r="N4" s="31">
        <f t="shared" si="0"/>
        <v>3726</v>
      </c>
      <c r="O4" s="26"/>
      <c r="P4" s="26"/>
      <c r="Q4" s="11">
        <f t="shared" si="1"/>
        <v>354000</v>
      </c>
      <c r="S4" s="12">
        <v>1286000</v>
      </c>
      <c r="T4" s="8">
        <v>0.23799999999999999</v>
      </c>
      <c r="U4" s="13">
        <f t="shared" si="2"/>
        <v>306068</v>
      </c>
      <c r="V4" s="14">
        <f t="shared" si="3"/>
        <v>354000</v>
      </c>
    </row>
    <row r="5" spans="1:22" ht="25.5">
      <c r="A5" s="7">
        <v>4</v>
      </c>
      <c r="B5" s="8" t="s">
        <v>35</v>
      </c>
      <c r="C5" s="9">
        <v>1</v>
      </c>
      <c r="D5" s="8" t="s">
        <v>15</v>
      </c>
      <c r="E5" s="8" t="s">
        <v>16</v>
      </c>
      <c r="F5" s="8" t="s">
        <v>17</v>
      </c>
      <c r="G5" s="8" t="s">
        <v>36</v>
      </c>
      <c r="H5" s="8" t="s">
        <v>19</v>
      </c>
      <c r="I5" s="8" t="s">
        <v>20</v>
      </c>
      <c r="J5" s="8" t="s">
        <v>21</v>
      </c>
      <c r="K5" s="8" t="s">
        <v>22</v>
      </c>
      <c r="L5" s="10" t="s">
        <v>23</v>
      </c>
      <c r="M5" s="8" t="s">
        <v>24</v>
      </c>
      <c r="N5" s="31">
        <f t="shared" si="0"/>
        <v>1853</v>
      </c>
      <c r="O5" s="26"/>
      <c r="P5" s="26"/>
      <c r="Q5" s="11">
        <f t="shared" si="1"/>
        <v>176000</v>
      </c>
      <c r="S5" s="12">
        <v>912000</v>
      </c>
      <c r="T5" s="8">
        <v>0.16700000000000001</v>
      </c>
      <c r="U5" s="13">
        <f t="shared" si="2"/>
        <v>152304</v>
      </c>
      <c r="V5" s="14">
        <f t="shared" si="3"/>
        <v>176000</v>
      </c>
    </row>
    <row r="6" spans="1:22" ht="51">
      <c r="A6" s="7">
        <v>5</v>
      </c>
      <c r="B6" s="8" t="s">
        <v>37</v>
      </c>
      <c r="C6" s="9">
        <v>1</v>
      </c>
      <c r="D6" s="8" t="s">
        <v>30</v>
      </c>
      <c r="E6" s="8" t="s">
        <v>31</v>
      </c>
      <c r="F6" s="8" t="s">
        <v>17</v>
      </c>
      <c r="G6" s="8" t="s">
        <v>38</v>
      </c>
      <c r="H6" s="8" t="s">
        <v>19</v>
      </c>
      <c r="I6" s="8" t="s">
        <v>20</v>
      </c>
      <c r="J6" s="8" t="s">
        <v>21</v>
      </c>
      <c r="K6" s="8" t="s">
        <v>33</v>
      </c>
      <c r="L6" s="10" t="s">
        <v>23</v>
      </c>
      <c r="M6" s="8" t="s">
        <v>24</v>
      </c>
      <c r="N6" s="31">
        <f t="shared" si="0"/>
        <v>2811</v>
      </c>
      <c r="O6" s="26"/>
      <c r="P6" s="26"/>
      <c r="Q6" s="11">
        <f t="shared" si="1"/>
        <v>267000</v>
      </c>
      <c r="S6" s="12">
        <v>969000</v>
      </c>
      <c r="T6" s="8">
        <v>0.23799999999999999</v>
      </c>
      <c r="U6" s="13">
        <f t="shared" si="2"/>
        <v>230622</v>
      </c>
      <c r="V6" s="14">
        <f t="shared" si="3"/>
        <v>267000</v>
      </c>
    </row>
    <row r="7" spans="1:22" ht="51">
      <c r="A7" s="7">
        <v>6</v>
      </c>
      <c r="B7" s="8" t="s">
        <v>39</v>
      </c>
      <c r="C7" s="9">
        <v>1</v>
      </c>
      <c r="D7" s="8" t="s">
        <v>30</v>
      </c>
      <c r="E7" s="8" t="s">
        <v>31</v>
      </c>
      <c r="F7" s="8" t="s">
        <v>17</v>
      </c>
      <c r="G7" s="8" t="s">
        <v>32</v>
      </c>
      <c r="H7" s="8" t="s">
        <v>19</v>
      </c>
      <c r="I7" s="8" t="s">
        <v>20</v>
      </c>
      <c r="J7" s="8" t="s">
        <v>40</v>
      </c>
      <c r="K7" s="8" t="s">
        <v>41</v>
      </c>
      <c r="L7" s="10" t="s">
        <v>23</v>
      </c>
      <c r="M7" s="8" t="s">
        <v>24</v>
      </c>
      <c r="N7" s="31">
        <f t="shared" si="0"/>
        <v>2042</v>
      </c>
      <c r="O7" s="26"/>
      <c r="P7" s="26"/>
      <c r="Q7" s="11">
        <f t="shared" si="1"/>
        <v>194000</v>
      </c>
      <c r="S7" s="12">
        <v>703000</v>
      </c>
      <c r="T7" s="8">
        <v>0.23799999999999999</v>
      </c>
      <c r="U7" s="13">
        <f t="shared" si="2"/>
        <v>167314</v>
      </c>
      <c r="V7" s="14">
        <f t="shared" si="3"/>
        <v>194000</v>
      </c>
    </row>
    <row r="8" spans="1:22" ht="51">
      <c r="A8" s="7">
        <v>7</v>
      </c>
      <c r="B8" s="8" t="s">
        <v>42</v>
      </c>
      <c r="C8" s="9">
        <v>1</v>
      </c>
      <c r="D8" s="8" t="s">
        <v>30</v>
      </c>
      <c r="E8" s="8" t="s">
        <v>31</v>
      </c>
      <c r="F8" s="8" t="s">
        <v>17</v>
      </c>
      <c r="G8" s="8" t="s">
        <v>38</v>
      </c>
      <c r="H8" s="8" t="s">
        <v>19</v>
      </c>
      <c r="I8" s="8" t="s">
        <v>20</v>
      </c>
      <c r="J8" s="8" t="s">
        <v>40</v>
      </c>
      <c r="K8" s="8" t="s">
        <v>41</v>
      </c>
      <c r="L8" s="10" t="s">
        <v>23</v>
      </c>
      <c r="M8" s="8" t="s">
        <v>43</v>
      </c>
      <c r="N8" s="31">
        <f t="shared" si="0"/>
        <v>2042</v>
      </c>
      <c r="O8" s="26"/>
      <c r="P8" s="26"/>
      <c r="Q8" s="11">
        <f t="shared" si="1"/>
        <v>194000</v>
      </c>
      <c r="S8" s="12">
        <v>703000</v>
      </c>
      <c r="T8" s="8">
        <v>0.23799999999999999</v>
      </c>
      <c r="U8" s="13">
        <f t="shared" si="2"/>
        <v>167314</v>
      </c>
      <c r="V8" s="14">
        <f t="shared" si="3"/>
        <v>194000</v>
      </c>
    </row>
    <row r="9" spans="1:22" ht="38.25">
      <c r="A9" s="7">
        <v>9</v>
      </c>
      <c r="B9" s="8" t="s">
        <v>44</v>
      </c>
      <c r="C9" s="9">
        <v>1</v>
      </c>
      <c r="D9" s="8" t="s">
        <v>45</v>
      </c>
      <c r="E9" s="8" t="s">
        <v>46</v>
      </c>
      <c r="F9" s="8" t="s">
        <v>47</v>
      </c>
      <c r="G9" s="8" t="s">
        <v>48</v>
      </c>
      <c r="H9" s="8" t="s">
        <v>19</v>
      </c>
      <c r="I9" s="8" t="s">
        <v>20</v>
      </c>
      <c r="J9" s="8" t="s">
        <v>21</v>
      </c>
      <c r="K9" s="8" t="s">
        <v>22</v>
      </c>
      <c r="L9" s="10" t="s">
        <v>23</v>
      </c>
      <c r="M9" s="8" t="s">
        <v>24</v>
      </c>
      <c r="N9" s="31">
        <f t="shared" si="0"/>
        <v>3811</v>
      </c>
      <c r="O9" s="26"/>
      <c r="P9" s="26"/>
      <c r="Q9" s="11">
        <f t="shared" si="1"/>
        <v>362000</v>
      </c>
      <c r="S9" s="12">
        <v>1315000</v>
      </c>
      <c r="T9" s="8">
        <v>0.23799999999999999</v>
      </c>
      <c r="U9" s="13">
        <f t="shared" si="2"/>
        <v>312970</v>
      </c>
      <c r="V9" s="14">
        <f t="shared" si="3"/>
        <v>362000</v>
      </c>
    </row>
    <row r="10" spans="1:22" ht="25.5">
      <c r="A10" s="7">
        <v>10</v>
      </c>
      <c r="B10" s="8" t="s">
        <v>49</v>
      </c>
      <c r="C10" s="9">
        <v>1</v>
      </c>
      <c r="D10" s="8" t="s">
        <v>15</v>
      </c>
      <c r="E10" s="8" t="s">
        <v>16</v>
      </c>
      <c r="F10" s="8" t="s">
        <v>50</v>
      </c>
      <c r="G10" s="8" t="s">
        <v>51</v>
      </c>
      <c r="H10" s="8" t="s">
        <v>19</v>
      </c>
      <c r="I10" s="8" t="s">
        <v>20</v>
      </c>
      <c r="J10" s="8" t="s">
        <v>40</v>
      </c>
      <c r="K10" s="8" t="s">
        <v>33</v>
      </c>
      <c r="L10" s="10" t="s">
        <v>52</v>
      </c>
      <c r="M10" s="8" t="s">
        <v>53</v>
      </c>
      <c r="N10" s="31">
        <f t="shared" si="0"/>
        <v>2305</v>
      </c>
      <c r="O10" s="26"/>
      <c r="P10" s="26"/>
      <c r="Q10" s="11">
        <f t="shared" si="1"/>
        <v>219000</v>
      </c>
      <c r="S10" s="12">
        <v>1132000</v>
      </c>
      <c r="T10" s="8">
        <v>0.16700000000000001</v>
      </c>
      <c r="U10" s="13">
        <f t="shared" si="2"/>
        <v>189044</v>
      </c>
      <c r="V10" s="14">
        <f t="shared" si="3"/>
        <v>219000</v>
      </c>
    </row>
    <row r="11" spans="1:22" ht="51">
      <c r="A11" s="7">
        <v>11</v>
      </c>
      <c r="B11" s="8" t="s">
        <v>54</v>
      </c>
      <c r="C11" s="9">
        <v>1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19</v>
      </c>
      <c r="I11" s="8" t="s">
        <v>20</v>
      </c>
      <c r="J11" s="8" t="s">
        <v>40</v>
      </c>
      <c r="K11" s="8" t="s">
        <v>59</v>
      </c>
      <c r="L11" s="10" t="s">
        <v>23</v>
      </c>
      <c r="M11" s="8" t="s">
        <v>60</v>
      </c>
      <c r="N11" s="31">
        <f t="shared" si="0"/>
        <v>7621</v>
      </c>
      <c r="O11" s="26"/>
      <c r="P11" s="26"/>
      <c r="Q11" s="11">
        <f t="shared" si="1"/>
        <v>724000</v>
      </c>
      <c r="S11" s="12">
        <v>2494000</v>
      </c>
      <c r="T11" s="8">
        <v>0.251</v>
      </c>
      <c r="U11" s="13">
        <f t="shared" si="2"/>
        <v>625994</v>
      </c>
      <c r="V11" s="14">
        <f t="shared" si="3"/>
        <v>724000</v>
      </c>
    </row>
    <row r="12" spans="1:22" ht="51">
      <c r="A12" s="7">
        <v>12</v>
      </c>
      <c r="B12" s="8" t="s">
        <v>61</v>
      </c>
      <c r="C12" s="9">
        <v>1</v>
      </c>
      <c r="D12" s="8" t="s">
        <v>55</v>
      </c>
      <c r="E12" s="8" t="s">
        <v>56</v>
      </c>
      <c r="F12" s="8" t="s">
        <v>57</v>
      </c>
      <c r="G12" s="8" t="s">
        <v>58</v>
      </c>
      <c r="H12" s="8" t="s">
        <v>19</v>
      </c>
      <c r="I12" s="8" t="s">
        <v>20</v>
      </c>
      <c r="J12" s="8" t="s">
        <v>40</v>
      </c>
      <c r="K12" s="8" t="s">
        <v>21</v>
      </c>
      <c r="L12" s="10" t="s">
        <v>23</v>
      </c>
      <c r="M12" s="8" t="s">
        <v>62</v>
      </c>
      <c r="N12" s="31">
        <f t="shared" si="0"/>
        <v>7621</v>
      </c>
      <c r="O12" s="26"/>
      <c r="P12" s="26"/>
      <c r="Q12" s="11">
        <f t="shared" si="1"/>
        <v>724000</v>
      </c>
      <c r="S12" s="12">
        <v>2494000</v>
      </c>
      <c r="T12" s="8">
        <v>0.251</v>
      </c>
      <c r="U12" s="13">
        <f t="shared" si="2"/>
        <v>625994</v>
      </c>
      <c r="V12" s="14">
        <f t="shared" si="3"/>
        <v>724000</v>
      </c>
    </row>
    <row r="13" spans="1:22" ht="38.25">
      <c r="A13" s="7">
        <v>14</v>
      </c>
      <c r="B13" s="8" t="s">
        <v>63</v>
      </c>
      <c r="C13" s="9">
        <v>1</v>
      </c>
      <c r="D13" s="8" t="s">
        <v>45</v>
      </c>
      <c r="E13" s="8" t="s">
        <v>46</v>
      </c>
      <c r="F13" s="8" t="s">
        <v>47</v>
      </c>
      <c r="G13" s="8" t="s">
        <v>48</v>
      </c>
      <c r="H13" s="8" t="s">
        <v>19</v>
      </c>
      <c r="I13" s="8" t="s">
        <v>20</v>
      </c>
      <c r="J13" s="8" t="s">
        <v>21</v>
      </c>
      <c r="K13" s="8" t="s">
        <v>22</v>
      </c>
      <c r="L13" s="10" t="s">
        <v>23</v>
      </c>
      <c r="M13" s="8" t="s">
        <v>24</v>
      </c>
      <c r="N13" s="31">
        <f t="shared" si="0"/>
        <v>3800</v>
      </c>
      <c r="O13" s="26"/>
      <c r="P13" s="26"/>
      <c r="Q13" s="11">
        <f t="shared" si="1"/>
        <v>361000</v>
      </c>
      <c r="S13" s="12">
        <v>1310000</v>
      </c>
      <c r="T13" s="8">
        <v>0.23799999999999999</v>
      </c>
      <c r="U13" s="13">
        <f t="shared" si="2"/>
        <v>311780</v>
      </c>
      <c r="V13" s="14">
        <f t="shared" si="3"/>
        <v>361000</v>
      </c>
    </row>
    <row r="14" spans="1:22" ht="25.5">
      <c r="A14" s="7">
        <v>15</v>
      </c>
      <c r="B14" s="8" t="s">
        <v>64</v>
      </c>
      <c r="C14" s="9">
        <v>1</v>
      </c>
      <c r="D14" s="8" t="s">
        <v>15</v>
      </c>
      <c r="E14" s="8" t="s">
        <v>16</v>
      </c>
      <c r="F14" s="8" t="s">
        <v>50</v>
      </c>
      <c r="G14" s="8" t="s">
        <v>51</v>
      </c>
      <c r="H14" s="8" t="s">
        <v>19</v>
      </c>
      <c r="I14" s="8" t="s">
        <v>20</v>
      </c>
      <c r="J14" s="8" t="s">
        <v>40</v>
      </c>
      <c r="K14" s="8" t="s">
        <v>33</v>
      </c>
      <c r="L14" s="10" t="s">
        <v>52</v>
      </c>
      <c r="M14" s="8" t="s">
        <v>53</v>
      </c>
      <c r="N14" s="31">
        <f t="shared" si="0"/>
        <v>2305</v>
      </c>
      <c r="O14" s="26"/>
      <c r="P14" s="26"/>
      <c r="Q14" s="11">
        <f t="shared" si="1"/>
        <v>219000</v>
      </c>
      <c r="S14" s="12">
        <v>1132000</v>
      </c>
      <c r="T14" s="8">
        <v>0.16700000000000001</v>
      </c>
      <c r="U14" s="13">
        <f t="shared" si="2"/>
        <v>189044</v>
      </c>
      <c r="V14" s="14">
        <f t="shared" si="3"/>
        <v>219000</v>
      </c>
    </row>
    <row r="15" spans="1:22" ht="51">
      <c r="A15" s="7">
        <v>16</v>
      </c>
      <c r="B15" s="8" t="s">
        <v>65</v>
      </c>
      <c r="C15" s="9">
        <v>1</v>
      </c>
      <c r="D15" s="8" t="s">
        <v>55</v>
      </c>
      <c r="E15" s="8" t="s">
        <v>56</v>
      </c>
      <c r="F15" s="8" t="s">
        <v>57</v>
      </c>
      <c r="G15" s="8" t="s">
        <v>58</v>
      </c>
      <c r="H15" s="8" t="s">
        <v>19</v>
      </c>
      <c r="I15" s="8" t="s">
        <v>20</v>
      </c>
      <c r="J15" s="8" t="s">
        <v>40</v>
      </c>
      <c r="K15" s="8" t="s">
        <v>59</v>
      </c>
      <c r="L15" s="10" t="s">
        <v>23</v>
      </c>
      <c r="M15" s="8" t="s">
        <v>60</v>
      </c>
      <c r="N15" s="31">
        <f t="shared" si="0"/>
        <v>7621</v>
      </c>
      <c r="O15" s="26"/>
      <c r="P15" s="26"/>
      <c r="Q15" s="11">
        <f t="shared" si="1"/>
        <v>724000</v>
      </c>
      <c r="S15" s="12">
        <v>2494000</v>
      </c>
      <c r="T15" s="8">
        <v>0.251</v>
      </c>
      <c r="U15" s="13">
        <f t="shared" si="2"/>
        <v>625994</v>
      </c>
      <c r="V15" s="14">
        <f t="shared" si="3"/>
        <v>724000</v>
      </c>
    </row>
    <row r="16" spans="1:22" ht="51">
      <c r="A16" s="7">
        <v>17</v>
      </c>
      <c r="B16" s="8" t="s">
        <v>66</v>
      </c>
      <c r="C16" s="9">
        <v>1</v>
      </c>
      <c r="D16" s="8" t="s">
        <v>55</v>
      </c>
      <c r="E16" s="8" t="s">
        <v>56</v>
      </c>
      <c r="F16" s="8" t="s">
        <v>57</v>
      </c>
      <c r="G16" s="8" t="s">
        <v>58</v>
      </c>
      <c r="H16" s="8" t="s">
        <v>19</v>
      </c>
      <c r="I16" s="8" t="s">
        <v>20</v>
      </c>
      <c r="J16" s="8" t="s">
        <v>40</v>
      </c>
      <c r="K16" s="8" t="s">
        <v>59</v>
      </c>
      <c r="L16" s="10" t="s">
        <v>23</v>
      </c>
      <c r="M16" s="8" t="s">
        <v>62</v>
      </c>
      <c r="N16" s="31">
        <f t="shared" si="0"/>
        <v>7621</v>
      </c>
      <c r="O16" s="26"/>
      <c r="P16" s="26"/>
      <c r="Q16" s="11">
        <f t="shared" si="1"/>
        <v>724000</v>
      </c>
      <c r="S16" s="12">
        <v>2494000</v>
      </c>
      <c r="T16" s="8">
        <v>0.251</v>
      </c>
      <c r="U16" s="13">
        <f t="shared" si="2"/>
        <v>625994</v>
      </c>
      <c r="V16" s="14">
        <f t="shared" si="3"/>
        <v>724000</v>
      </c>
    </row>
    <row r="17" spans="1:22">
      <c r="A17" s="7">
        <v>18</v>
      </c>
      <c r="B17" s="8" t="s">
        <v>67</v>
      </c>
      <c r="C17" s="9">
        <v>0</v>
      </c>
      <c r="D17" s="8" t="s">
        <v>68</v>
      </c>
      <c r="E17" s="8" t="s">
        <v>68</v>
      </c>
      <c r="F17" s="8" t="s">
        <v>26</v>
      </c>
      <c r="G17" s="8" t="s">
        <v>68</v>
      </c>
      <c r="H17" s="8" t="s">
        <v>19</v>
      </c>
      <c r="I17" s="8" t="s">
        <v>20</v>
      </c>
      <c r="J17" s="8" t="s">
        <v>69</v>
      </c>
      <c r="K17" s="8" t="s">
        <v>68</v>
      </c>
      <c r="L17" s="10" t="s">
        <v>68</v>
      </c>
      <c r="M17" s="8" t="s">
        <v>68</v>
      </c>
      <c r="N17" s="31"/>
      <c r="O17" s="26"/>
      <c r="P17" s="26"/>
      <c r="Q17" s="11"/>
      <c r="S17" s="12" t="s">
        <v>68</v>
      </c>
      <c r="T17" s="8" t="s">
        <v>68</v>
      </c>
      <c r="U17" s="13"/>
      <c r="V17" s="14"/>
    </row>
    <row r="18" spans="1:22">
      <c r="A18" s="7">
        <v>19</v>
      </c>
      <c r="B18" s="8" t="s">
        <v>70</v>
      </c>
      <c r="C18" s="9">
        <v>0</v>
      </c>
      <c r="D18" s="8" t="s">
        <v>68</v>
      </c>
      <c r="E18" s="8" t="s">
        <v>68</v>
      </c>
      <c r="F18" s="8" t="s">
        <v>17</v>
      </c>
      <c r="G18" s="8" t="s">
        <v>68</v>
      </c>
      <c r="H18" s="8" t="s">
        <v>19</v>
      </c>
      <c r="I18" s="8" t="s">
        <v>20</v>
      </c>
      <c r="J18" s="8" t="s">
        <v>71</v>
      </c>
      <c r="K18" s="8" t="s">
        <v>68</v>
      </c>
      <c r="L18" s="10" t="s">
        <v>68</v>
      </c>
      <c r="M18" s="8" t="s">
        <v>68</v>
      </c>
      <c r="N18" s="31"/>
      <c r="O18" s="26"/>
      <c r="P18" s="26"/>
      <c r="Q18" s="11"/>
      <c r="S18" s="12" t="s">
        <v>68</v>
      </c>
      <c r="T18" s="8" t="s">
        <v>68</v>
      </c>
      <c r="U18" s="13"/>
      <c r="V18" s="14"/>
    </row>
    <row r="19" spans="1:22" ht="51">
      <c r="A19" s="7">
        <v>20</v>
      </c>
      <c r="B19" s="8" t="s">
        <v>72</v>
      </c>
      <c r="C19" s="9">
        <v>1</v>
      </c>
      <c r="D19" s="8" t="s">
        <v>30</v>
      </c>
      <c r="E19" s="8" t="s">
        <v>31</v>
      </c>
      <c r="F19" s="8" t="s">
        <v>17</v>
      </c>
      <c r="G19" s="8" t="s">
        <v>32</v>
      </c>
      <c r="H19" s="8" t="s">
        <v>19</v>
      </c>
      <c r="I19" s="8" t="s">
        <v>20</v>
      </c>
      <c r="J19" s="8" t="s">
        <v>21</v>
      </c>
      <c r="K19" s="8" t="s">
        <v>33</v>
      </c>
      <c r="L19" s="10" t="s">
        <v>23</v>
      </c>
      <c r="M19" s="8" t="s">
        <v>24</v>
      </c>
      <c r="N19" s="31">
        <f t="shared" si="0"/>
        <v>2926</v>
      </c>
      <c r="O19" s="26"/>
      <c r="P19" s="26"/>
      <c r="Q19" s="11">
        <f t="shared" si="1"/>
        <v>278000</v>
      </c>
      <c r="S19" s="12">
        <v>1010000</v>
      </c>
      <c r="T19" s="8">
        <v>0.23799999999999999</v>
      </c>
      <c r="U19" s="13">
        <f t="shared" si="2"/>
        <v>240380</v>
      </c>
      <c r="V19" s="14">
        <f t="shared" si="3"/>
        <v>278000</v>
      </c>
    </row>
    <row r="20" spans="1:22" ht="51">
      <c r="A20" s="7">
        <v>21</v>
      </c>
      <c r="B20" s="8" t="s">
        <v>73</v>
      </c>
      <c r="C20" s="9">
        <v>1</v>
      </c>
      <c r="D20" s="8" t="s">
        <v>30</v>
      </c>
      <c r="E20" s="8" t="s">
        <v>31</v>
      </c>
      <c r="F20" s="8" t="s">
        <v>17</v>
      </c>
      <c r="G20" s="8" t="s">
        <v>38</v>
      </c>
      <c r="H20" s="8" t="s">
        <v>19</v>
      </c>
      <c r="I20" s="8" t="s">
        <v>20</v>
      </c>
      <c r="J20" s="8" t="s">
        <v>21</v>
      </c>
      <c r="K20" s="8" t="s">
        <v>33</v>
      </c>
      <c r="L20" s="10" t="s">
        <v>23</v>
      </c>
      <c r="M20" s="8" t="s">
        <v>24</v>
      </c>
      <c r="N20" s="31">
        <f t="shared" si="0"/>
        <v>2811</v>
      </c>
      <c r="O20" s="26"/>
      <c r="P20" s="26"/>
      <c r="Q20" s="11">
        <f t="shared" si="1"/>
        <v>267000</v>
      </c>
      <c r="S20" s="12">
        <v>969000</v>
      </c>
      <c r="T20" s="8">
        <v>0.23799999999999999</v>
      </c>
      <c r="U20" s="13">
        <f t="shared" si="2"/>
        <v>230622</v>
      </c>
      <c r="V20" s="14">
        <f t="shared" si="3"/>
        <v>267000</v>
      </c>
    </row>
    <row r="21" spans="1:22" ht="51">
      <c r="A21" s="7">
        <v>22</v>
      </c>
      <c r="B21" s="8" t="s">
        <v>74</v>
      </c>
      <c r="C21" s="9">
        <v>1</v>
      </c>
      <c r="D21" s="8" t="s">
        <v>30</v>
      </c>
      <c r="E21" s="8" t="s">
        <v>31</v>
      </c>
      <c r="F21" s="8" t="s">
        <v>17</v>
      </c>
      <c r="G21" s="8" t="s">
        <v>32</v>
      </c>
      <c r="H21" s="8" t="s">
        <v>19</v>
      </c>
      <c r="I21" s="8" t="s">
        <v>20</v>
      </c>
      <c r="J21" s="8" t="s">
        <v>40</v>
      </c>
      <c r="K21" s="8" t="s">
        <v>41</v>
      </c>
      <c r="L21" s="10" t="s">
        <v>23</v>
      </c>
      <c r="M21" s="8" t="s">
        <v>24</v>
      </c>
      <c r="N21" s="31">
        <f t="shared" si="0"/>
        <v>2042</v>
      </c>
      <c r="O21" s="26"/>
      <c r="P21" s="26"/>
      <c r="Q21" s="11">
        <f t="shared" si="1"/>
        <v>194000</v>
      </c>
      <c r="S21" s="12">
        <v>703000</v>
      </c>
      <c r="T21" s="8">
        <v>0.23799999999999999</v>
      </c>
      <c r="U21" s="13">
        <f t="shared" si="2"/>
        <v>167314</v>
      </c>
      <c r="V21" s="14">
        <f t="shared" si="3"/>
        <v>194000</v>
      </c>
    </row>
    <row r="22" spans="1:22">
      <c r="A22" s="7">
        <v>23</v>
      </c>
      <c r="B22" s="8" t="s">
        <v>75</v>
      </c>
      <c r="C22" s="9">
        <v>0</v>
      </c>
      <c r="D22" s="8" t="s">
        <v>68</v>
      </c>
      <c r="E22" s="8" t="s">
        <v>68</v>
      </c>
      <c r="F22" s="8" t="s">
        <v>17</v>
      </c>
      <c r="G22" s="8" t="s">
        <v>68</v>
      </c>
      <c r="H22" s="8" t="s">
        <v>19</v>
      </c>
      <c r="I22" s="8" t="s">
        <v>20</v>
      </c>
      <c r="J22" s="8" t="s">
        <v>76</v>
      </c>
      <c r="K22" s="8" t="s">
        <v>68</v>
      </c>
      <c r="L22" s="10" t="s">
        <v>68</v>
      </c>
      <c r="M22" s="8" t="s">
        <v>68</v>
      </c>
      <c r="N22" s="31">
        <f t="shared" si="0"/>
        <v>0</v>
      </c>
      <c r="O22" s="26"/>
      <c r="P22" s="26"/>
      <c r="Q22" s="11"/>
      <c r="S22" s="12" t="s">
        <v>68</v>
      </c>
      <c r="T22" s="8" t="s">
        <v>68</v>
      </c>
      <c r="U22" s="13"/>
      <c r="V22" s="14"/>
    </row>
    <row r="23" spans="1:22" ht="51">
      <c r="A23" s="7">
        <v>24</v>
      </c>
      <c r="B23" s="8" t="s">
        <v>77</v>
      </c>
      <c r="C23" s="9">
        <v>1</v>
      </c>
      <c r="D23" s="8" t="s">
        <v>30</v>
      </c>
      <c r="E23" s="8" t="s">
        <v>31</v>
      </c>
      <c r="F23" s="8" t="s">
        <v>17</v>
      </c>
      <c r="G23" s="8" t="s">
        <v>38</v>
      </c>
      <c r="H23" s="8" t="s">
        <v>19</v>
      </c>
      <c r="I23" s="8" t="s">
        <v>20</v>
      </c>
      <c r="J23" s="8" t="s">
        <v>21</v>
      </c>
      <c r="K23" s="8" t="s">
        <v>33</v>
      </c>
      <c r="L23" s="10" t="s">
        <v>23</v>
      </c>
      <c r="M23" s="8" t="s">
        <v>24</v>
      </c>
      <c r="N23" s="31">
        <f t="shared" si="0"/>
        <v>2811</v>
      </c>
      <c r="O23" s="26"/>
      <c r="P23" s="26"/>
      <c r="Q23" s="11">
        <f t="shared" si="1"/>
        <v>267000</v>
      </c>
      <c r="S23" s="12">
        <v>969000</v>
      </c>
      <c r="T23" s="8">
        <v>0.23799999999999999</v>
      </c>
      <c r="U23" s="13">
        <f t="shared" si="2"/>
        <v>230622</v>
      </c>
      <c r="V23" s="14">
        <f t="shared" si="3"/>
        <v>267000</v>
      </c>
    </row>
    <row r="24" spans="1:22" ht="38.25">
      <c r="A24" s="7">
        <v>25</v>
      </c>
      <c r="B24" s="8" t="s">
        <v>78</v>
      </c>
      <c r="C24" s="9">
        <v>1</v>
      </c>
      <c r="D24" s="8" t="s">
        <v>79</v>
      </c>
      <c r="E24" s="8" t="s">
        <v>80</v>
      </c>
      <c r="F24" s="8" t="s">
        <v>81</v>
      </c>
      <c r="G24" s="8" t="s">
        <v>82</v>
      </c>
      <c r="H24" s="8" t="s">
        <v>19</v>
      </c>
      <c r="I24" s="8" t="s">
        <v>20</v>
      </c>
      <c r="J24" s="8" t="s">
        <v>40</v>
      </c>
      <c r="K24" s="8" t="s">
        <v>41</v>
      </c>
      <c r="L24" s="10" t="s">
        <v>23</v>
      </c>
      <c r="M24" s="8" t="s">
        <v>24</v>
      </c>
      <c r="N24" s="31">
        <f t="shared" si="0"/>
        <v>2453</v>
      </c>
      <c r="O24" s="26"/>
      <c r="P24" s="26"/>
      <c r="Q24" s="11">
        <f t="shared" si="1"/>
        <v>233000</v>
      </c>
      <c r="S24" s="12">
        <v>845000</v>
      </c>
      <c r="T24" s="8">
        <v>0.23799999999999999</v>
      </c>
      <c r="U24" s="13">
        <f t="shared" si="2"/>
        <v>201110</v>
      </c>
      <c r="V24" s="14">
        <f t="shared" si="3"/>
        <v>233000</v>
      </c>
    </row>
    <row r="25" spans="1:22" ht="25.5">
      <c r="A25" s="7">
        <v>26</v>
      </c>
      <c r="B25" s="8" t="s">
        <v>83</v>
      </c>
      <c r="C25" s="9">
        <v>1</v>
      </c>
      <c r="D25" s="8" t="s">
        <v>15</v>
      </c>
      <c r="E25" s="8" t="s">
        <v>16</v>
      </c>
      <c r="F25" s="8" t="s">
        <v>81</v>
      </c>
      <c r="G25" s="8" t="s">
        <v>84</v>
      </c>
      <c r="H25" s="8" t="s">
        <v>19</v>
      </c>
      <c r="I25" s="8" t="s">
        <v>20</v>
      </c>
      <c r="J25" s="8" t="s">
        <v>40</v>
      </c>
      <c r="K25" s="8" t="s">
        <v>28</v>
      </c>
      <c r="L25" s="10" t="s">
        <v>23</v>
      </c>
      <c r="M25" s="8" t="s">
        <v>85</v>
      </c>
      <c r="N25" s="31">
        <f t="shared" si="0"/>
        <v>1484</v>
      </c>
      <c r="O25" s="26"/>
      <c r="P25" s="26"/>
      <c r="Q25" s="11">
        <f t="shared" si="1"/>
        <v>141000</v>
      </c>
      <c r="S25" s="12">
        <v>729000</v>
      </c>
      <c r="T25" s="8">
        <v>0.16700000000000001</v>
      </c>
      <c r="U25" s="13">
        <f t="shared" si="2"/>
        <v>121743</v>
      </c>
      <c r="V25" s="14">
        <f t="shared" si="3"/>
        <v>141000</v>
      </c>
    </row>
    <row r="26" spans="1:22" ht="38.25">
      <c r="A26" s="7">
        <v>27</v>
      </c>
      <c r="B26" s="8" t="s">
        <v>86</v>
      </c>
      <c r="C26" s="9">
        <v>1</v>
      </c>
      <c r="D26" s="8" t="s">
        <v>79</v>
      </c>
      <c r="E26" s="8" t="s">
        <v>80</v>
      </c>
      <c r="F26" s="8" t="s">
        <v>26</v>
      </c>
      <c r="G26" s="8" t="s">
        <v>82</v>
      </c>
      <c r="H26" s="8" t="s">
        <v>19</v>
      </c>
      <c r="I26" s="8" t="s">
        <v>20</v>
      </c>
      <c r="J26" s="8" t="s">
        <v>40</v>
      </c>
      <c r="K26" s="8" t="s">
        <v>41</v>
      </c>
      <c r="L26" s="10" t="s">
        <v>23</v>
      </c>
      <c r="M26" s="8" t="s">
        <v>24</v>
      </c>
      <c r="N26" s="31">
        <f t="shared" si="0"/>
        <v>2295</v>
      </c>
      <c r="O26" s="26"/>
      <c r="P26" s="26"/>
      <c r="Q26" s="11">
        <f t="shared" si="1"/>
        <v>218000</v>
      </c>
      <c r="S26" s="12">
        <v>791000</v>
      </c>
      <c r="T26" s="8">
        <v>0.23799999999999999</v>
      </c>
      <c r="U26" s="13">
        <f t="shared" si="2"/>
        <v>188258</v>
      </c>
      <c r="V26" s="14">
        <f t="shared" si="3"/>
        <v>218000</v>
      </c>
    </row>
    <row r="27" spans="1:22" ht="51">
      <c r="A27" s="7">
        <v>28</v>
      </c>
      <c r="B27" s="8" t="s">
        <v>87</v>
      </c>
      <c r="C27" s="9">
        <v>1</v>
      </c>
      <c r="D27" s="8" t="s">
        <v>30</v>
      </c>
      <c r="E27" s="8" t="s">
        <v>31</v>
      </c>
      <c r="F27" s="8" t="s">
        <v>17</v>
      </c>
      <c r="G27" s="8" t="s">
        <v>88</v>
      </c>
      <c r="H27" s="8" t="s">
        <v>19</v>
      </c>
      <c r="I27" s="8" t="s">
        <v>20</v>
      </c>
      <c r="J27" s="8" t="s">
        <v>40</v>
      </c>
      <c r="K27" s="8" t="s">
        <v>41</v>
      </c>
      <c r="L27" s="10" t="s">
        <v>23</v>
      </c>
      <c r="M27" s="8" t="s">
        <v>24</v>
      </c>
      <c r="N27" s="31">
        <f t="shared" si="0"/>
        <v>2042</v>
      </c>
      <c r="O27" s="26"/>
      <c r="P27" s="26"/>
      <c r="Q27" s="11">
        <f t="shared" si="1"/>
        <v>194000</v>
      </c>
      <c r="S27" s="12">
        <v>703000</v>
      </c>
      <c r="T27" s="8">
        <v>0.23799999999999999</v>
      </c>
      <c r="U27" s="13">
        <f t="shared" si="2"/>
        <v>167314</v>
      </c>
      <c r="V27" s="14">
        <f t="shared" si="3"/>
        <v>194000</v>
      </c>
    </row>
    <row r="28" spans="1:22" ht="51">
      <c r="A28" s="7">
        <v>29</v>
      </c>
      <c r="B28" s="8" t="s">
        <v>89</v>
      </c>
      <c r="C28" s="9">
        <v>1</v>
      </c>
      <c r="D28" s="8" t="s">
        <v>30</v>
      </c>
      <c r="E28" s="8" t="s">
        <v>31</v>
      </c>
      <c r="F28" s="8" t="s">
        <v>90</v>
      </c>
      <c r="G28" s="8" t="s">
        <v>91</v>
      </c>
      <c r="H28" s="8" t="s">
        <v>19</v>
      </c>
      <c r="I28" s="8" t="s">
        <v>20</v>
      </c>
      <c r="J28" s="8" t="s">
        <v>40</v>
      </c>
      <c r="K28" s="8" t="s">
        <v>41</v>
      </c>
      <c r="L28" s="10" t="s">
        <v>23</v>
      </c>
      <c r="M28" s="8" t="s">
        <v>24</v>
      </c>
      <c r="N28" s="31">
        <f t="shared" si="0"/>
        <v>2042</v>
      </c>
      <c r="O28" s="26"/>
      <c r="P28" s="26"/>
      <c r="Q28" s="11">
        <f t="shared" si="1"/>
        <v>194000</v>
      </c>
      <c r="S28" s="12">
        <v>703000</v>
      </c>
      <c r="T28" s="8">
        <v>0.23799999999999999</v>
      </c>
      <c r="U28" s="13">
        <f t="shared" si="2"/>
        <v>167314</v>
      </c>
      <c r="V28" s="14">
        <f t="shared" si="3"/>
        <v>194000</v>
      </c>
    </row>
    <row r="29" spans="1:22">
      <c r="A29" s="7">
        <v>30</v>
      </c>
      <c r="B29" s="8" t="s">
        <v>92</v>
      </c>
      <c r="C29" s="9">
        <v>0</v>
      </c>
      <c r="D29" s="8" t="s">
        <v>68</v>
      </c>
      <c r="E29" s="8" t="s">
        <v>68</v>
      </c>
      <c r="F29" s="8" t="s">
        <v>26</v>
      </c>
      <c r="G29" s="8" t="s">
        <v>68</v>
      </c>
      <c r="H29" s="8" t="s">
        <v>19</v>
      </c>
      <c r="I29" s="8" t="s">
        <v>20</v>
      </c>
      <c r="J29" s="8" t="s">
        <v>69</v>
      </c>
      <c r="K29" s="8" t="s">
        <v>68</v>
      </c>
      <c r="L29" s="10" t="s">
        <v>68</v>
      </c>
      <c r="M29" s="8" t="s">
        <v>68</v>
      </c>
      <c r="N29" s="31"/>
      <c r="O29" s="26"/>
      <c r="P29" s="26"/>
      <c r="Q29" s="11"/>
      <c r="S29" s="12" t="s">
        <v>68</v>
      </c>
      <c r="T29" s="8" t="s">
        <v>68</v>
      </c>
      <c r="U29" s="13"/>
      <c r="V29" s="14"/>
    </row>
    <row r="30" spans="1:22">
      <c r="A30" s="7">
        <v>31</v>
      </c>
      <c r="B30" s="8" t="s">
        <v>93</v>
      </c>
      <c r="C30" s="9">
        <v>0</v>
      </c>
      <c r="D30" s="8" t="s">
        <v>68</v>
      </c>
      <c r="E30" s="8" t="s">
        <v>68</v>
      </c>
      <c r="F30" s="8" t="s">
        <v>26</v>
      </c>
      <c r="G30" s="8" t="s">
        <v>68</v>
      </c>
      <c r="H30" s="8" t="s">
        <v>19</v>
      </c>
      <c r="I30" s="8" t="s">
        <v>20</v>
      </c>
      <c r="J30" s="8" t="s">
        <v>69</v>
      </c>
      <c r="K30" s="8" t="s">
        <v>68</v>
      </c>
      <c r="L30" s="10" t="s">
        <v>68</v>
      </c>
      <c r="M30" s="8" t="s">
        <v>68</v>
      </c>
      <c r="N30" s="31"/>
      <c r="O30" s="26"/>
      <c r="P30" s="26"/>
      <c r="Q30" s="11"/>
      <c r="S30" s="12" t="s">
        <v>68</v>
      </c>
      <c r="T30" s="8" t="s">
        <v>68</v>
      </c>
      <c r="U30" s="13"/>
      <c r="V30" s="14"/>
    </row>
    <row r="31" spans="1:22" ht="25.5">
      <c r="A31" s="7">
        <v>32</v>
      </c>
      <c r="B31" s="8" t="s">
        <v>94</v>
      </c>
      <c r="C31" s="9">
        <v>1</v>
      </c>
      <c r="D31" s="8" t="s">
        <v>15</v>
      </c>
      <c r="E31" s="8" t="s">
        <v>16</v>
      </c>
      <c r="F31" s="8" t="s">
        <v>81</v>
      </c>
      <c r="G31" s="8" t="s">
        <v>95</v>
      </c>
      <c r="H31" s="8" t="s">
        <v>19</v>
      </c>
      <c r="I31" s="8" t="s">
        <v>20</v>
      </c>
      <c r="J31" s="8" t="s">
        <v>21</v>
      </c>
      <c r="K31" s="8" t="s">
        <v>28</v>
      </c>
      <c r="L31" s="10" t="s">
        <v>23</v>
      </c>
      <c r="M31" s="8" t="s">
        <v>24</v>
      </c>
      <c r="N31" s="31">
        <f t="shared" si="0"/>
        <v>2158</v>
      </c>
      <c r="O31" s="26"/>
      <c r="P31" s="26"/>
      <c r="Q31" s="11">
        <f t="shared" si="1"/>
        <v>205000</v>
      </c>
      <c r="S31" s="12">
        <v>1058000</v>
      </c>
      <c r="T31" s="8">
        <v>0.16700000000000001</v>
      </c>
      <c r="U31" s="13">
        <f t="shared" si="2"/>
        <v>176686</v>
      </c>
      <c r="V31" s="14">
        <f t="shared" si="3"/>
        <v>205000</v>
      </c>
    </row>
    <row r="32" spans="1:22" ht="25.5">
      <c r="A32" s="7">
        <v>33</v>
      </c>
      <c r="B32" s="8" t="s">
        <v>96</v>
      </c>
      <c r="C32" s="9">
        <v>1</v>
      </c>
      <c r="D32" s="8" t="s">
        <v>15</v>
      </c>
      <c r="E32" s="8" t="s">
        <v>16</v>
      </c>
      <c r="F32" s="8" t="s">
        <v>81</v>
      </c>
      <c r="G32" s="8" t="s">
        <v>95</v>
      </c>
      <c r="H32" s="8" t="s">
        <v>19</v>
      </c>
      <c r="I32" s="8" t="s">
        <v>20</v>
      </c>
      <c r="J32" s="8" t="s">
        <v>21</v>
      </c>
      <c r="K32" s="8" t="s">
        <v>28</v>
      </c>
      <c r="L32" s="10" t="s">
        <v>23</v>
      </c>
      <c r="M32" s="8" t="s">
        <v>24</v>
      </c>
      <c r="N32" s="31">
        <f t="shared" si="0"/>
        <v>2158</v>
      </c>
      <c r="O32" s="26"/>
      <c r="P32" s="26"/>
      <c r="Q32" s="11">
        <f t="shared" si="1"/>
        <v>205000</v>
      </c>
      <c r="S32" s="12">
        <v>1058000</v>
      </c>
      <c r="T32" s="8">
        <v>0.16700000000000001</v>
      </c>
      <c r="U32" s="13">
        <f t="shared" si="2"/>
        <v>176686</v>
      </c>
      <c r="V32" s="14">
        <f t="shared" si="3"/>
        <v>205000</v>
      </c>
    </row>
    <row r="33" spans="1:22">
      <c r="A33" s="7">
        <v>34</v>
      </c>
      <c r="B33" s="8" t="s">
        <v>97</v>
      </c>
      <c r="C33" s="9">
        <v>0</v>
      </c>
      <c r="D33" s="8" t="s">
        <v>68</v>
      </c>
      <c r="E33" s="8" t="s">
        <v>68</v>
      </c>
      <c r="F33" s="8" t="s">
        <v>98</v>
      </c>
      <c r="G33" s="8" t="s">
        <v>68</v>
      </c>
      <c r="H33" s="8" t="s">
        <v>19</v>
      </c>
      <c r="I33" s="8" t="s">
        <v>20</v>
      </c>
      <c r="J33" s="8" t="s">
        <v>69</v>
      </c>
      <c r="K33" s="8" t="s">
        <v>68</v>
      </c>
      <c r="L33" s="10" t="s">
        <v>68</v>
      </c>
      <c r="M33" s="8" t="s">
        <v>68</v>
      </c>
      <c r="N33" s="31"/>
      <c r="O33" s="26"/>
      <c r="P33" s="26"/>
      <c r="Q33" s="11"/>
      <c r="S33" s="12" t="s">
        <v>68</v>
      </c>
      <c r="T33" s="8" t="s">
        <v>68</v>
      </c>
      <c r="U33" s="13"/>
      <c r="V33" s="14"/>
    </row>
    <row r="34" spans="1:22" ht="38.25">
      <c r="A34" s="7">
        <v>35</v>
      </c>
      <c r="B34" s="8" t="s">
        <v>99</v>
      </c>
      <c r="C34" s="9">
        <v>1</v>
      </c>
      <c r="D34" s="8" t="s">
        <v>100</v>
      </c>
      <c r="E34" s="8" t="s">
        <v>101</v>
      </c>
      <c r="F34" s="8" t="s">
        <v>81</v>
      </c>
      <c r="G34" s="8" t="s">
        <v>32</v>
      </c>
      <c r="H34" s="8" t="s">
        <v>19</v>
      </c>
      <c r="I34" s="8" t="s">
        <v>20</v>
      </c>
      <c r="J34" s="8" t="s">
        <v>21</v>
      </c>
      <c r="K34" s="8" t="s">
        <v>28</v>
      </c>
      <c r="L34" s="10" t="s">
        <v>23</v>
      </c>
      <c r="M34" s="8" t="s">
        <v>43</v>
      </c>
      <c r="N34" s="31">
        <f t="shared" si="0"/>
        <v>3453</v>
      </c>
      <c r="O34" s="26"/>
      <c r="P34" s="26"/>
      <c r="Q34" s="11">
        <f t="shared" si="1"/>
        <v>328000</v>
      </c>
      <c r="S34" s="12">
        <v>1193000</v>
      </c>
      <c r="T34" s="8">
        <v>0.23799999999999999</v>
      </c>
      <c r="U34" s="13">
        <f t="shared" si="2"/>
        <v>283934</v>
      </c>
      <c r="V34" s="14">
        <f t="shared" si="3"/>
        <v>328000</v>
      </c>
    </row>
    <row r="35" spans="1:22">
      <c r="A35" s="7">
        <v>36</v>
      </c>
      <c r="B35" s="8" t="s">
        <v>102</v>
      </c>
      <c r="C35" s="9">
        <v>0</v>
      </c>
      <c r="D35" s="8" t="s">
        <v>68</v>
      </c>
      <c r="E35" s="8" t="s">
        <v>68</v>
      </c>
      <c r="F35" s="8" t="s">
        <v>98</v>
      </c>
      <c r="G35" s="8" t="s">
        <v>68</v>
      </c>
      <c r="H35" s="8" t="s">
        <v>19</v>
      </c>
      <c r="I35" s="8" t="s">
        <v>20</v>
      </c>
      <c r="J35" s="8" t="s">
        <v>69</v>
      </c>
      <c r="K35" s="8" t="s">
        <v>68</v>
      </c>
      <c r="L35" s="10" t="s">
        <v>68</v>
      </c>
      <c r="M35" s="8" t="s">
        <v>68</v>
      </c>
      <c r="N35" s="31"/>
      <c r="O35" s="26"/>
      <c r="P35" s="26"/>
      <c r="Q35" s="11"/>
      <c r="S35" s="12" t="s">
        <v>68</v>
      </c>
      <c r="T35" s="8" t="s">
        <v>68</v>
      </c>
      <c r="U35" s="13"/>
      <c r="V35" s="14"/>
    </row>
    <row r="36" spans="1:22" ht="38.25">
      <c r="A36" s="7">
        <v>37</v>
      </c>
      <c r="B36" s="8" t="s">
        <v>103</v>
      </c>
      <c r="C36" s="9">
        <v>1</v>
      </c>
      <c r="D36" s="8" t="s">
        <v>104</v>
      </c>
      <c r="E36" s="8" t="s">
        <v>105</v>
      </c>
      <c r="F36" s="8" t="s">
        <v>106</v>
      </c>
      <c r="G36" s="8" t="s">
        <v>107</v>
      </c>
      <c r="H36" s="8" t="s">
        <v>19</v>
      </c>
      <c r="I36" s="8" t="s">
        <v>20</v>
      </c>
      <c r="J36" s="8" t="s">
        <v>40</v>
      </c>
      <c r="K36" s="8" t="s">
        <v>108</v>
      </c>
      <c r="L36" s="10" t="s">
        <v>52</v>
      </c>
      <c r="M36" s="8" t="s">
        <v>109</v>
      </c>
      <c r="N36" s="31">
        <f t="shared" si="0"/>
        <v>9095</v>
      </c>
      <c r="O36" s="26"/>
      <c r="P36" s="26"/>
      <c r="Q36" s="11">
        <f t="shared" si="1"/>
        <v>864000</v>
      </c>
      <c r="S36" s="12">
        <v>2979000</v>
      </c>
      <c r="T36" s="8">
        <v>0.251</v>
      </c>
      <c r="U36" s="13">
        <f t="shared" si="2"/>
        <v>747729</v>
      </c>
      <c r="V36" s="14">
        <f t="shared" si="3"/>
        <v>864000</v>
      </c>
    </row>
    <row r="37" spans="1:22" ht="51">
      <c r="A37" s="7">
        <v>38</v>
      </c>
      <c r="B37" s="8" t="s">
        <v>110</v>
      </c>
      <c r="C37" s="9">
        <v>1</v>
      </c>
      <c r="D37" s="8" t="s">
        <v>55</v>
      </c>
      <c r="E37" s="8" t="s">
        <v>56</v>
      </c>
      <c r="F37" s="8" t="s">
        <v>81</v>
      </c>
      <c r="G37" s="8" t="s">
        <v>111</v>
      </c>
      <c r="H37" s="8" t="s">
        <v>19</v>
      </c>
      <c r="I37" s="8" t="s">
        <v>20</v>
      </c>
      <c r="J37" s="8" t="s">
        <v>40</v>
      </c>
      <c r="K37" s="8" t="s">
        <v>108</v>
      </c>
      <c r="L37" s="10" t="s">
        <v>52</v>
      </c>
      <c r="M37" s="8" t="s">
        <v>60</v>
      </c>
      <c r="N37" s="31">
        <f t="shared" si="0"/>
        <v>3537</v>
      </c>
      <c r="O37" s="26"/>
      <c r="P37" s="26"/>
      <c r="Q37" s="11">
        <f t="shared" si="1"/>
        <v>336000</v>
      </c>
      <c r="S37" s="12">
        <v>1156000</v>
      </c>
      <c r="T37" s="8">
        <v>0.251</v>
      </c>
      <c r="U37" s="13">
        <f t="shared" si="2"/>
        <v>290156</v>
      </c>
      <c r="V37" s="14">
        <f t="shared" si="3"/>
        <v>336000</v>
      </c>
    </row>
    <row r="38" spans="1:22" ht="25.5">
      <c r="A38" s="7">
        <v>39</v>
      </c>
      <c r="B38" s="8" t="s">
        <v>112</v>
      </c>
      <c r="C38" s="9">
        <v>1</v>
      </c>
      <c r="D38" s="8" t="s">
        <v>15</v>
      </c>
      <c r="E38" s="8" t="s">
        <v>16</v>
      </c>
      <c r="F38" s="8" t="s">
        <v>98</v>
      </c>
      <c r="G38" s="8" t="s">
        <v>113</v>
      </c>
      <c r="H38" s="8" t="s">
        <v>19</v>
      </c>
      <c r="I38" s="8" t="s">
        <v>20</v>
      </c>
      <c r="J38" s="8" t="s">
        <v>40</v>
      </c>
      <c r="K38" s="8" t="s">
        <v>33</v>
      </c>
      <c r="L38" s="10" t="s">
        <v>52</v>
      </c>
      <c r="M38" s="8" t="s">
        <v>114</v>
      </c>
      <c r="N38" s="31">
        <f t="shared" si="0"/>
        <v>2663</v>
      </c>
      <c r="O38" s="26"/>
      <c r="P38" s="26"/>
      <c r="Q38" s="11">
        <f t="shared" si="1"/>
        <v>253000</v>
      </c>
      <c r="S38" s="12">
        <v>1309000</v>
      </c>
      <c r="T38" s="8">
        <v>0.16700000000000001</v>
      </c>
      <c r="U38" s="13">
        <f t="shared" si="2"/>
        <v>218603</v>
      </c>
      <c r="V38" s="14">
        <f t="shared" si="3"/>
        <v>253000</v>
      </c>
    </row>
    <row r="39" spans="1:22" ht="51">
      <c r="A39" s="7">
        <v>40</v>
      </c>
      <c r="B39" s="8" t="s">
        <v>115</v>
      </c>
      <c r="C39" s="9">
        <v>1</v>
      </c>
      <c r="D39" s="8" t="s">
        <v>30</v>
      </c>
      <c r="E39" s="8" t="s">
        <v>31</v>
      </c>
      <c r="F39" s="8" t="s">
        <v>17</v>
      </c>
      <c r="G39" s="8" t="s">
        <v>88</v>
      </c>
      <c r="H39" s="8" t="s">
        <v>19</v>
      </c>
      <c r="I39" s="8" t="s">
        <v>20</v>
      </c>
      <c r="J39" s="8" t="s">
        <v>40</v>
      </c>
      <c r="K39" s="8" t="s">
        <v>41</v>
      </c>
      <c r="L39" s="10" t="s">
        <v>23</v>
      </c>
      <c r="M39" s="8" t="s">
        <v>43</v>
      </c>
      <c r="N39" s="31">
        <f t="shared" si="0"/>
        <v>2758</v>
      </c>
      <c r="O39" s="26"/>
      <c r="P39" s="26"/>
      <c r="Q39" s="11">
        <f t="shared" si="1"/>
        <v>262000</v>
      </c>
      <c r="S39" s="12">
        <v>953000</v>
      </c>
      <c r="T39" s="8">
        <v>0.23799999999999999</v>
      </c>
      <c r="U39" s="13">
        <f t="shared" si="2"/>
        <v>226814</v>
      </c>
      <c r="V39" s="14">
        <f t="shared" si="3"/>
        <v>262000</v>
      </c>
    </row>
    <row r="40" spans="1:22" ht="25.5">
      <c r="A40" s="7">
        <v>41</v>
      </c>
      <c r="B40" s="8" t="s">
        <v>116</v>
      </c>
      <c r="C40" s="9">
        <v>1</v>
      </c>
      <c r="D40" s="8" t="s">
        <v>15</v>
      </c>
      <c r="E40" s="8" t="s">
        <v>16</v>
      </c>
      <c r="F40" s="8" t="s">
        <v>26</v>
      </c>
      <c r="G40" s="8" t="s">
        <v>27</v>
      </c>
      <c r="H40" s="8" t="s">
        <v>19</v>
      </c>
      <c r="I40" s="8" t="s">
        <v>20</v>
      </c>
      <c r="J40" s="8" t="s">
        <v>40</v>
      </c>
      <c r="K40" s="8" t="s">
        <v>33</v>
      </c>
      <c r="L40" s="10" t="s">
        <v>52</v>
      </c>
      <c r="M40" s="8" t="s">
        <v>24</v>
      </c>
      <c r="N40" s="31">
        <f t="shared" si="0"/>
        <v>2032</v>
      </c>
      <c r="O40" s="26"/>
      <c r="P40" s="26"/>
      <c r="Q40" s="11">
        <f t="shared" si="1"/>
        <v>193000</v>
      </c>
      <c r="S40" s="12">
        <v>997000</v>
      </c>
      <c r="T40" s="8">
        <v>0.16700000000000001</v>
      </c>
      <c r="U40" s="13">
        <f t="shared" si="2"/>
        <v>166499</v>
      </c>
      <c r="V40" s="14">
        <f t="shared" si="3"/>
        <v>193000</v>
      </c>
    </row>
    <row r="41" spans="1:22" ht="38.25">
      <c r="A41" s="7">
        <v>42</v>
      </c>
      <c r="B41" s="8" t="s">
        <v>117</v>
      </c>
      <c r="C41" s="9">
        <v>1</v>
      </c>
      <c r="D41" s="8" t="s">
        <v>79</v>
      </c>
      <c r="E41" s="8" t="s">
        <v>80</v>
      </c>
      <c r="F41" s="8" t="s">
        <v>26</v>
      </c>
      <c r="G41" s="8" t="s">
        <v>82</v>
      </c>
      <c r="H41" s="8" t="s">
        <v>19</v>
      </c>
      <c r="I41" s="8" t="s">
        <v>20</v>
      </c>
      <c r="J41" s="8" t="s">
        <v>40</v>
      </c>
      <c r="K41" s="8" t="s">
        <v>41</v>
      </c>
      <c r="L41" s="10" t="s">
        <v>23</v>
      </c>
      <c r="M41" s="8" t="s">
        <v>43</v>
      </c>
      <c r="N41" s="31">
        <f t="shared" si="0"/>
        <v>3021</v>
      </c>
      <c r="O41" s="26"/>
      <c r="P41" s="26"/>
      <c r="Q41" s="11">
        <f t="shared" si="1"/>
        <v>287000</v>
      </c>
      <c r="S41" s="12">
        <v>1041000</v>
      </c>
      <c r="T41" s="8">
        <v>0.23799999999999999</v>
      </c>
      <c r="U41" s="13">
        <f t="shared" si="2"/>
        <v>247758</v>
      </c>
      <c r="V41" s="14">
        <f t="shared" si="3"/>
        <v>287000</v>
      </c>
    </row>
    <row r="42" spans="1:22" ht="25.5">
      <c r="A42" s="7">
        <v>43</v>
      </c>
      <c r="B42" s="8" t="s">
        <v>118</v>
      </c>
      <c r="C42" s="9">
        <v>1</v>
      </c>
      <c r="D42" s="8" t="s">
        <v>15</v>
      </c>
      <c r="E42" s="8" t="s">
        <v>16</v>
      </c>
      <c r="F42" s="8" t="s">
        <v>98</v>
      </c>
      <c r="G42" s="8" t="s">
        <v>51</v>
      </c>
      <c r="H42" s="8" t="s">
        <v>19</v>
      </c>
      <c r="I42" s="8" t="s">
        <v>20</v>
      </c>
      <c r="J42" s="8" t="s">
        <v>40</v>
      </c>
      <c r="K42" s="8" t="s">
        <v>33</v>
      </c>
      <c r="L42" s="10" t="s">
        <v>23</v>
      </c>
      <c r="M42" s="8" t="s">
        <v>53</v>
      </c>
      <c r="N42" s="31">
        <f t="shared" si="0"/>
        <v>1842</v>
      </c>
      <c r="O42" s="26"/>
      <c r="P42" s="26"/>
      <c r="Q42" s="11">
        <f t="shared" si="1"/>
        <v>175000</v>
      </c>
      <c r="S42" s="12">
        <v>906000</v>
      </c>
      <c r="T42" s="8">
        <v>0.16700000000000001</v>
      </c>
      <c r="U42" s="13">
        <f t="shared" si="2"/>
        <v>151302</v>
      </c>
      <c r="V42" s="14">
        <f t="shared" si="3"/>
        <v>175000</v>
      </c>
    </row>
    <row r="43" spans="1:22" ht="25.5">
      <c r="A43" s="7">
        <v>44</v>
      </c>
      <c r="B43" s="8" t="s">
        <v>119</v>
      </c>
      <c r="C43" s="9">
        <v>1</v>
      </c>
      <c r="D43" s="8" t="s">
        <v>15</v>
      </c>
      <c r="E43" s="8" t="s">
        <v>16</v>
      </c>
      <c r="F43" s="8" t="s">
        <v>26</v>
      </c>
      <c r="G43" s="8" t="s">
        <v>27</v>
      </c>
      <c r="H43" s="8" t="s">
        <v>19</v>
      </c>
      <c r="I43" s="8" t="s">
        <v>20</v>
      </c>
      <c r="J43" s="8" t="s">
        <v>40</v>
      </c>
      <c r="K43" s="8" t="s">
        <v>28</v>
      </c>
      <c r="L43" s="10" t="s">
        <v>23</v>
      </c>
      <c r="M43" s="8" t="s">
        <v>24</v>
      </c>
      <c r="N43" s="31">
        <f t="shared" si="0"/>
        <v>1358</v>
      </c>
      <c r="O43" s="26"/>
      <c r="P43" s="26"/>
      <c r="Q43" s="11">
        <f t="shared" si="1"/>
        <v>129000</v>
      </c>
      <c r="S43" s="12">
        <v>665000</v>
      </c>
      <c r="T43" s="8">
        <v>0.16700000000000001</v>
      </c>
      <c r="U43" s="13">
        <f t="shared" si="2"/>
        <v>111055</v>
      </c>
      <c r="V43" s="14">
        <f t="shared" si="3"/>
        <v>129000</v>
      </c>
    </row>
    <row r="44" spans="1:22" ht="25.5">
      <c r="A44" s="7">
        <v>45</v>
      </c>
      <c r="B44" s="8" t="s">
        <v>120</v>
      </c>
      <c r="C44" s="9">
        <v>1</v>
      </c>
      <c r="D44" s="8" t="s">
        <v>15</v>
      </c>
      <c r="E44" s="8" t="s">
        <v>16</v>
      </c>
      <c r="F44" s="8" t="s">
        <v>98</v>
      </c>
      <c r="G44" s="8" t="s">
        <v>84</v>
      </c>
      <c r="H44" s="8" t="s">
        <v>19</v>
      </c>
      <c r="I44" s="8" t="s">
        <v>20</v>
      </c>
      <c r="J44" s="8" t="s">
        <v>40</v>
      </c>
      <c r="K44" s="8" t="s">
        <v>28</v>
      </c>
      <c r="L44" s="10" t="s">
        <v>23</v>
      </c>
      <c r="M44" s="8" t="s">
        <v>121</v>
      </c>
      <c r="N44" s="31">
        <f t="shared" si="0"/>
        <v>1747</v>
      </c>
      <c r="O44" s="26"/>
      <c r="P44" s="26"/>
      <c r="Q44" s="11">
        <f t="shared" si="1"/>
        <v>166000</v>
      </c>
      <c r="S44" s="12">
        <v>856000</v>
      </c>
      <c r="T44" s="8">
        <v>0.16700000000000001</v>
      </c>
      <c r="U44" s="13">
        <f t="shared" si="2"/>
        <v>142952</v>
      </c>
      <c r="V44" s="14">
        <f t="shared" si="3"/>
        <v>166000</v>
      </c>
    </row>
    <row r="45" spans="1:22" ht="38.25">
      <c r="A45" s="7">
        <v>46</v>
      </c>
      <c r="B45" s="8" t="s">
        <v>122</v>
      </c>
      <c r="C45" s="9">
        <v>1</v>
      </c>
      <c r="D45" s="8" t="s">
        <v>104</v>
      </c>
      <c r="E45" s="8" t="s">
        <v>105</v>
      </c>
      <c r="F45" s="8" t="s">
        <v>57</v>
      </c>
      <c r="G45" s="8" t="s">
        <v>123</v>
      </c>
      <c r="H45" s="8" t="s">
        <v>19</v>
      </c>
      <c r="I45" s="8" t="s">
        <v>20</v>
      </c>
      <c r="J45" s="8" t="s">
        <v>40</v>
      </c>
      <c r="K45" s="8" t="s">
        <v>108</v>
      </c>
      <c r="L45" s="10" t="s">
        <v>52</v>
      </c>
      <c r="M45" s="8" t="s">
        <v>60</v>
      </c>
      <c r="N45" s="31">
        <f t="shared" si="0"/>
        <v>6632</v>
      </c>
      <c r="O45" s="26"/>
      <c r="P45" s="26"/>
      <c r="Q45" s="11">
        <f t="shared" si="1"/>
        <v>630000</v>
      </c>
      <c r="S45" s="12">
        <v>2172000</v>
      </c>
      <c r="T45" s="8">
        <v>0.251</v>
      </c>
      <c r="U45" s="13">
        <f t="shared" si="2"/>
        <v>545172</v>
      </c>
      <c r="V45" s="14">
        <f t="shared" si="3"/>
        <v>630000</v>
      </c>
    </row>
    <row r="46" spans="1:22" ht="25.5">
      <c r="A46" s="7">
        <v>47</v>
      </c>
      <c r="B46" s="8" t="s">
        <v>124</v>
      </c>
      <c r="C46" s="9">
        <v>1</v>
      </c>
      <c r="D46" s="8" t="s">
        <v>15</v>
      </c>
      <c r="E46" s="8" t="s">
        <v>16</v>
      </c>
      <c r="F46" s="8" t="s">
        <v>17</v>
      </c>
      <c r="G46" s="8" t="s">
        <v>38</v>
      </c>
      <c r="H46" s="8" t="s">
        <v>19</v>
      </c>
      <c r="I46" s="8" t="s">
        <v>20</v>
      </c>
      <c r="J46" s="8" t="s">
        <v>40</v>
      </c>
      <c r="K46" s="8" t="s">
        <v>28</v>
      </c>
      <c r="L46" s="10" t="s">
        <v>23</v>
      </c>
      <c r="M46" s="8" t="s">
        <v>24</v>
      </c>
      <c r="N46" s="31">
        <f t="shared" si="0"/>
        <v>1232</v>
      </c>
      <c r="O46" s="26"/>
      <c r="P46" s="26"/>
      <c r="Q46" s="11">
        <f t="shared" si="1"/>
        <v>117000</v>
      </c>
      <c r="S46" s="12">
        <v>604000</v>
      </c>
      <c r="T46" s="8">
        <v>0.16700000000000001</v>
      </c>
      <c r="U46" s="13">
        <f t="shared" si="2"/>
        <v>100868</v>
      </c>
      <c r="V46" s="14">
        <f t="shared" si="3"/>
        <v>117000</v>
      </c>
    </row>
    <row r="47" spans="1:22" ht="51">
      <c r="A47" s="7">
        <v>8</v>
      </c>
      <c r="B47" s="8" t="s">
        <v>125</v>
      </c>
      <c r="C47" s="9">
        <v>1</v>
      </c>
      <c r="D47" s="8" t="s">
        <v>30</v>
      </c>
      <c r="E47" s="8" t="s">
        <v>31</v>
      </c>
      <c r="F47" s="8" t="s">
        <v>47</v>
      </c>
      <c r="G47" s="8" t="s">
        <v>126</v>
      </c>
      <c r="H47" s="8" t="s">
        <v>19</v>
      </c>
      <c r="I47" s="8" t="s">
        <v>20</v>
      </c>
      <c r="J47" s="8" t="s">
        <v>21</v>
      </c>
      <c r="K47" s="8" t="s">
        <v>33</v>
      </c>
      <c r="L47" s="10" t="s">
        <v>23</v>
      </c>
      <c r="M47" s="8" t="s">
        <v>24</v>
      </c>
      <c r="N47" s="31">
        <f t="shared" si="0"/>
        <v>3568</v>
      </c>
      <c r="O47" s="26"/>
      <c r="P47" s="26"/>
      <c r="Q47" s="11">
        <f t="shared" si="1"/>
        <v>339000</v>
      </c>
      <c r="S47" s="12">
        <v>1233000</v>
      </c>
      <c r="T47" s="8">
        <v>0.23799999999999999</v>
      </c>
      <c r="U47" s="13">
        <f t="shared" si="2"/>
        <v>293454</v>
      </c>
      <c r="V47" s="14">
        <f t="shared" si="3"/>
        <v>339000</v>
      </c>
    </row>
    <row r="48" spans="1:22" ht="51">
      <c r="A48" s="15">
        <v>13</v>
      </c>
      <c r="B48" s="16" t="s">
        <v>127</v>
      </c>
      <c r="C48" s="17">
        <v>1</v>
      </c>
      <c r="D48" s="16" t="s">
        <v>30</v>
      </c>
      <c r="E48" s="16" t="s">
        <v>31</v>
      </c>
      <c r="F48" s="16" t="s">
        <v>47</v>
      </c>
      <c r="G48" s="16" t="s">
        <v>126</v>
      </c>
      <c r="H48" s="16" t="s">
        <v>19</v>
      </c>
      <c r="I48" s="16" t="s">
        <v>20</v>
      </c>
      <c r="J48" s="16" t="s">
        <v>21</v>
      </c>
      <c r="K48" s="16" t="s">
        <v>33</v>
      </c>
      <c r="L48" s="18" t="s">
        <v>23</v>
      </c>
      <c r="M48" s="16" t="s">
        <v>24</v>
      </c>
      <c r="N48" s="32">
        <f t="shared" si="0"/>
        <v>3568</v>
      </c>
      <c r="O48" s="27"/>
      <c r="P48" s="27"/>
      <c r="Q48" s="19">
        <f t="shared" si="1"/>
        <v>339000</v>
      </c>
      <c r="S48" s="12">
        <v>1233000</v>
      </c>
      <c r="T48" s="8">
        <v>0.23799999999999999</v>
      </c>
      <c r="U48" s="13">
        <f t="shared" si="2"/>
        <v>293454</v>
      </c>
      <c r="V48" s="14">
        <f t="shared" si="3"/>
        <v>339000</v>
      </c>
    </row>
    <row r="49" spans="1:17">
      <c r="A49" s="20" t="s">
        <v>132</v>
      </c>
      <c r="B49" s="21"/>
      <c r="C49" s="21">
        <f>SUM(C2:C48)</f>
        <v>40</v>
      </c>
      <c r="D49" s="21"/>
      <c r="E49" s="21"/>
      <c r="F49" s="21"/>
      <c r="G49" s="21"/>
      <c r="H49" s="21"/>
      <c r="I49" s="21"/>
      <c r="J49" s="21"/>
      <c r="K49" s="21"/>
      <c r="L49" s="22"/>
      <c r="M49" s="21"/>
      <c r="N49" s="30">
        <f>SUM(N2:N48)</f>
        <v>131896</v>
      </c>
      <c r="O49" s="21"/>
      <c r="P49" s="21"/>
      <c r="Q49" s="23">
        <f>SUM(Q2:Q48)</f>
        <v>12530000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5" fitToHeight="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2012-10-01T15:03:45Z</cp:lastPrinted>
  <dcterms:created xsi:type="dcterms:W3CDTF">2012-10-01T15:03:25Z</dcterms:created>
  <dcterms:modified xsi:type="dcterms:W3CDTF">2012-10-01T15:03:49Z</dcterms:modified>
</cp:coreProperties>
</file>