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N34" i="1" l="1"/>
  <c r="P34" i="1" s="1"/>
  <c r="L34" i="1"/>
  <c r="P22" i="1" l="1"/>
  <c r="N22" i="1"/>
  <c r="L22" i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<sst xmlns="http://schemas.openxmlformats.org/spreadsheetml/2006/main" count="105" uniqueCount="92">
  <si>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</si>
  <si>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</si>
  <si>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</si>
  <si>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</si>
  <si>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</si>
  <si>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</si>
  <si>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</si>
  <si>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</si>
  <si>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</si>
  <si>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</si>
  <si>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</si>
  <si>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</si>
  <si>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</si>
  <si>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</si>
  <si>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</si>
  <si>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</si>
  <si>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</si>
  <si>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</si>
  <si>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</si>
  <si>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</si>
  <si>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</si>
  <si>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</si>
  <si>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</si>
  <si>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</si>
  <si>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</si>
  <si>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</si>
  <si>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</si>
  <si>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</si>
  <si>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</si>
  <si>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</si>
  <si>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</si>
  <si>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</si>
  <si>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</si>
  <si>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</si>
  <si>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</si>
  <si>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</si>
  <si>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</si>
  <si>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</si>
  <si>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</si>
  <si>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</si>
  <si>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</si>
  <si>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</si>
  <si>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</si>
  <si>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</si>
  <si>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</si>
  <si>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</si>
  <si>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</si>
  <si>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</si>
  <si>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</si>
  <si>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</si>
  <si>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</si>
  <si>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</si>
  <si>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</si>
  <si>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</si>
  <si>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</si>
  <si>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</si>
  <si>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</si>
  <si>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</si>
  <si>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</si>
  <si>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</si>
  <si>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</si>
  <si>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</si>
  <si>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</si>
  <si>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</si>
  <si>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</si>
  <si>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</si>
  <si>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</si>
  <si>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</si>
  <si>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</si>
  <si>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Q2012RH326</t>
  </si>
  <si>
    <t>Kees Bakker</t>
  </si>
  <si>
    <t>Area Sales Manager</t>
  </si>
  <si>
    <t>Benelux, UK, IRL</t>
  </si>
  <si>
    <t xml:space="preserve">Honeywell Field Products </t>
  </si>
  <si>
    <t xml:space="preserve">replacement of MGG18F0300PD21LS1NHR-X-S </t>
  </si>
  <si>
    <t>MGG18F0300PD21LS1NHA-X-Y</t>
  </si>
  <si>
    <t>MagneW Flowmeter</t>
  </si>
  <si>
    <t>D300 Flange Type DIN PN16</t>
  </si>
  <si>
    <t>Electrodes: SUS316L</t>
  </si>
  <si>
    <t>Grounding Rings: SUS316</t>
  </si>
  <si>
    <t>Integral type</t>
  </si>
  <si>
    <t>Special face to face dimension: MagneW W3000/KID</t>
  </si>
  <si>
    <t>10</t>
  </si>
  <si>
    <t>Standard Finishing</t>
  </si>
  <si>
    <t>Calibration : 0,5% of reading</t>
  </si>
  <si>
    <t>Existing converter: MGG14C-GB6A-XAXX-SAH</t>
  </si>
  <si>
    <t>MGG14C-PB6A-1A1X-YAH</t>
  </si>
  <si>
    <t>Magnew Converter</t>
  </si>
  <si>
    <t>24vdc power supply</t>
  </si>
  <si>
    <t>4-20mA output</t>
  </si>
  <si>
    <t>With LCD Display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</si>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</sst>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left" vertical="center"/>
      <protection locked="0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70</v>
      </c>
      <c r="E7" s="17"/>
      <c r="F7" s="85"/>
      <c r="G7" s="21"/>
      <c r="H7" s="33" t="s">
        <v>1</v>
      </c>
      <c r="I7" s="17"/>
      <c r="J7" s="77">
        <v>41162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/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7" t="s">
        <v>74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75</v>
      </c>
      <c r="E22" s="102" t="s">
        <v>76</v>
      </c>
      <c r="G22" s="110">
        <v>1</v>
      </c>
      <c r="H22" s="107">
        <v>7561</v>
      </c>
      <c r="I22" s="50"/>
      <c r="J22" s="50">
        <f>G22*H22</f>
        <v>7561</v>
      </c>
      <c r="K22" s="79" t="s">
        <v>82</v>
      </c>
      <c r="L22" s="108">
        <f>3280+70+216+135</f>
        <v>3701</v>
      </c>
      <c r="M22" s="17">
        <v>0.14299999999999999</v>
      </c>
      <c r="N22" s="113">
        <f>L22*1000*M22/100</f>
        <v>5292.43</v>
      </c>
      <c r="O22" s="114">
        <v>0.3</v>
      </c>
      <c r="P22" s="17">
        <f>N22/(1-O22)</f>
        <v>7560.6142857142868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80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81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84</v>
      </c>
      <c r="H29" s="107"/>
      <c r="I29" s="94"/>
      <c r="J29" s="50"/>
      <c r="K29" s="79"/>
      <c r="M29" s="98"/>
      <c r="N29" s="96"/>
      <c r="O29" s="97"/>
    </row>
    <row r="30" spans="1:16" s="95" customFormat="1" ht="15.75" customHeight="1">
      <c r="B30" s="100"/>
      <c r="C30" s="100"/>
      <c r="D30" s="105"/>
      <c r="E30" s="104"/>
      <c r="H30" s="107"/>
      <c r="I30" s="94"/>
      <c r="J30" s="50"/>
      <c r="K30" s="79"/>
      <c r="M30" s="98"/>
      <c r="N30" s="96"/>
      <c r="O30" s="97"/>
    </row>
    <row r="31" spans="1:16" s="95" customFormat="1" ht="15.75" customHeight="1">
      <c r="B31" s="100"/>
      <c r="C31" s="100"/>
      <c r="D31" s="105"/>
      <c r="E31" s="104"/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17" t="s">
        <v>85</v>
      </c>
      <c r="E32" s="104"/>
      <c r="H32" s="107"/>
      <c r="I32" s="94"/>
      <c r="J32" s="50"/>
      <c r="K32" s="79"/>
      <c r="M32" s="98"/>
      <c r="N32" s="96"/>
      <c r="O32" s="97"/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s="95" customFormat="1" ht="15.75" customHeight="1">
      <c r="B34" s="100">
        <v>2</v>
      </c>
      <c r="C34" s="100"/>
      <c r="D34" s="105" t="s">
        <v>86</v>
      </c>
      <c r="E34" s="104" t="s">
        <v>87</v>
      </c>
      <c r="G34" s="95">
        <v>1</v>
      </c>
      <c r="H34" s="107">
        <v>831</v>
      </c>
      <c r="I34" s="94"/>
      <c r="J34" s="94"/>
      <c r="K34" s="94"/>
      <c r="L34" s="95">
        <f>315+45+20</f>
        <v>380</v>
      </c>
      <c r="M34" s="95">
        <v>0.153</v>
      </c>
      <c r="N34" s="113">
        <f>L34*1000*M34/100</f>
        <v>581.4</v>
      </c>
      <c r="O34" s="114">
        <v>0.3</v>
      </c>
      <c r="P34" s="17">
        <f>N34/(1-O34)</f>
        <v>830.57142857142856</v>
      </c>
    </row>
    <row r="35" spans="1:230" s="95" customFormat="1" ht="15.75" customHeight="1">
      <c r="B35" s="100"/>
      <c r="C35" s="100"/>
      <c r="D35" s="105"/>
      <c r="E35" s="104" t="s">
        <v>88</v>
      </c>
      <c r="H35" s="107"/>
      <c r="I35" s="94"/>
      <c r="J35" s="94"/>
      <c r="K35" s="94"/>
    </row>
    <row r="36" spans="1:230" s="95" customFormat="1" ht="15.75" customHeight="1">
      <c r="C36" s="100"/>
      <c r="D36" s="105"/>
      <c r="E36" s="121" t="s">
        <v>89</v>
      </c>
      <c r="H36" s="107"/>
      <c r="I36" s="94"/>
      <c r="J36" s="94"/>
      <c r="K36" s="94"/>
    </row>
    <row r="37" spans="1:230" s="95" customFormat="1" ht="15.75" customHeight="1">
      <c r="B37" s="100"/>
      <c r="C37" s="100"/>
      <c r="D37" s="105"/>
      <c r="E37" s="104" t="s">
        <v>90</v>
      </c>
      <c r="H37" s="107"/>
      <c r="I37" s="94"/>
      <c r="J37" s="94"/>
      <c r="K37" s="94"/>
    </row>
    <row r="38" spans="1:230" ht="15.75" customHeight="1" thickBot="1">
      <c r="A38" s="17"/>
      <c r="B38" s="61"/>
      <c r="C38" s="62"/>
      <c r="D38" s="63"/>
      <c r="E38" s="64"/>
      <c r="F38" s="65"/>
      <c r="G38" s="93"/>
      <c r="H38" s="66"/>
      <c r="I38" s="67"/>
      <c r="J38" s="67"/>
      <c r="K38" s="80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1" t="s">
        <v>4</v>
      </c>
      <c r="I39" s="50"/>
      <c r="J39" s="50">
        <f>SUM(J21:J38)</f>
        <v>7561</v>
      </c>
      <c r="K39" s="60"/>
    </row>
    <row r="40" spans="1:230" ht="15.75" customHeight="1">
      <c r="A40" s="17"/>
      <c r="B40" s="11"/>
      <c r="C40" s="11"/>
      <c r="D40" s="12"/>
      <c r="E40" s="44"/>
      <c r="F40" s="42"/>
      <c r="G40" s="43" t="s">
        <v>19</v>
      </c>
      <c r="H40" s="52" t="s">
        <v>4</v>
      </c>
      <c r="I40" s="53"/>
      <c r="J40" s="53">
        <v>150</v>
      </c>
      <c r="K40" s="58"/>
    </row>
    <row r="41" spans="1:230" ht="15.75" customHeight="1">
      <c r="A41" s="17"/>
      <c r="B41" s="11"/>
      <c r="C41" s="11"/>
      <c r="D41" s="12"/>
      <c r="E41" s="45"/>
      <c r="F41" s="46"/>
      <c r="G41" s="57" t="s">
        <v>2</v>
      </c>
      <c r="H41" s="54" t="s">
        <v>4</v>
      </c>
      <c r="I41" s="55"/>
      <c r="J41" s="55">
        <v>0</v>
      </c>
      <c r="K41" s="59"/>
    </row>
    <row r="42" spans="1:230" ht="15.75" customHeight="1" thickBot="1">
      <c r="A42" s="17"/>
      <c r="B42" s="62"/>
      <c r="C42" s="62"/>
      <c r="D42" s="61"/>
      <c r="E42" s="70"/>
      <c r="F42" s="71"/>
      <c r="G42" s="72" t="s">
        <v>20</v>
      </c>
      <c r="H42" s="73" t="s">
        <v>4</v>
      </c>
      <c r="I42" s="74"/>
      <c r="J42" s="74"/>
      <c r="K42" s="75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1" t="s">
        <v>4</v>
      </c>
      <c r="I43" s="50"/>
      <c r="J43" s="50">
        <f>IF(J39&lt;150, 150, J39)</f>
        <v>7561</v>
      </c>
      <c r="K43" s="60"/>
    </row>
    <row r="44" spans="1:230" ht="15.75" customHeight="1" thickBot="1">
      <c r="A44" s="17"/>
      <c r="B44" s="62"/>
      <c r="C44" s="62"/>
      <c r="D44" s="61"/>
      <c r="E44" s="64"/>
      <c r="F44" s="62"/>
      <c r="G44" s="68" t="s">
        <v>32</v>
      </c>
      <c r="H44" s="66" t="s">
        <v>4</v>
      </c>
      <c r="I44" s="67"/>
      <c r="J44" s="67"/>
      <c r="K44" s="69"/>
    </row>
    <row r="45" spans="1:230" ht="15.75" customHeight="1">
      <c r="A45" s="17"/>
      <c r="B45" s="11"/>
      <c r="C45" s="11"/>
      <c r="D45" s="12"/>
      <c r="E45" s="17"/>
      <c r="F45" s="11"/>
      <c r="G45" s="56" t="s">
        <v>26</v>
      </c>
      <c r="H45" s="51" t="s">
        <v>4</v>
      </c>
      <c r="I45" s="50"/>
      <c r="J45" s="51">
        <f>SUM(J43:J44)</f>
        <v>7561</v>
      </c>
      <c r="K45" s="60"/>
    </row>
    <row r="46" spans="1:230" ht="15.75" customHeight="1">
      <c r="A46" s="17"/>
      <c r="B46" s="11"/>
      <c r="C46" s="11"/>
      <c r="D46" s="12"/>
      <c r="E46" s="17"/>
      <c r="F46" s="11"/>
      <c r="G46" s="56"/>
      <c r="H46" s="51"/>
      <c r="I46" s="50"/>
      <c r="J46" s="51"/>
      <c r="K46" s="60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60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6" t="s">
        <v>34</v>
      </c>
      <c r="E56" s="11"/>
      <c r="F56" s="11"/>
      <c r="G56" s="13"/>
      <c r="H56" s="14"/>
      <c r="I56" s="11"/>
      <c r="J56" s="78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35</v>
      </c>
      <c r="E57" s="18" t="s">
        <v>53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/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36</v>
      </c>
      <c r="E59" s="90" t="s">
        <v>91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37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38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39</v>
      </c>
      <c r="E62" s="23" t="s">
        <v>48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40</v>
      </c>
      <c r="E63" s="17" t="s">
        <v>49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58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57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2012-09-10T08:12:59Z</cp:lastPrinted>
  <dcterms:created xsi:type="dcterms:W3CDTF">2000-06-29T05:08:18Z</dcterms:created>
  <dcterms:modified xsi:type="dcterms:W3CDTF">2012-09-10T08:13:07Z</dcterms:modified>
</cp:coreProperties>
</file>