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P26" i="1"/>
  <c r="N26" i="1"/>
  <c r="N25" i="1"/>
  <c r="P25" i="1" s="1"/>
  <c r="L26" i="1"/>
  <c r="L25" i="1"/>
  <c r="P24" i="1"/>
  <c r="N24" i="1"/>
  <c r="L24" i="1"/>
  <c r="L23" i="1"/>
  <c r="N23" i="1" s="1"/>
  <c r="P23" i="1" s="1"/>
  <c r="J23" i="1"/>
  <c r="L22" i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<sst xmlns="http://schemas.openxmlformats.org/spreadsheetml/2006/main" count="105" uniqueCount="85">
  <si>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</si>
  <si>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</si>
  <si>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</si>
  <si>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</si>
  <si>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</si>
  <si>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</si>
  <si>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</si>
  <si>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</si>
  <si>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</si>
  <si>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</si>
  <si>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</si>
  <si>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</si>
  <si>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</si>
  <si>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</si>
  <si>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</si>
  <si>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</si>
  <si>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</si>
  <si>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</si>
  <si>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</si>
  <si>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</si>
  <si>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</si>
  <si>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</si>
  <si>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</si>
  <si>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</si>
  <si>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</si>
  <si>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</si>
  <si>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</si>
  <si>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</si>
  <si>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</si>
  <si>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</si>
  <si>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</si>
  <si>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</si>
  <si>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</si>
  <si>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</si>
  <si>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</si>
  <si>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</si>
  <si>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</si>
  <si>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</si>
  <si>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</si>
  <si>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</si>
  <si>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</si>
  <si>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</si>
  <si>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</si>
  <si>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</si>
  <si>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</si>
  <si>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</si>
  <si>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</si>
  <si>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</si>
  <si>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</si>
  <si>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</si>
  <si>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</si>
  <si>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</si>
  <si>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</si>
  <si>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</si>
  <si>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</si>
  <si>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</si>
  <si>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</si>
  <si>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</si>
  <si>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</si>
  <si>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</si>
  <si>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</si>
  <si>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</si>
  <si>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</si>
  <si>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</si>
  <si>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</si>
  <si>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</si>
  <si>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</si>
  <si>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</si>
  <si>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</si>
  <si>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</si>
  <si>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Tycol</t>
  </si>
  <si>
    <t>Nwabueze Osadebe</t>
  </si>
  <si>
    <t>Procurement Administrator</t>
  </si>
  <si>
    <t>o.nwabueze@tycol.net</t>
  </si>
  <si>
    <t>www.tycol.net</t>
  </si>
  <si>
    <t>+234 80 65513767</t>
  </si>
  <si>
    <t>Q2012RH321</t>
  </si>
  <si>
    <t>DP indicating Controller</t>
  </si>
  <si>
    <t>10</t>
  </si>
  <si>
    <t>KFDB13-332222B1T-M7</t>
  </si>
  <si>
    <t>KFPA12-02805B1T-M7</t>
  </si>
  <si>
    <t>KFPA13-01010B1T-M7</t>
  </si>
  <si>
    <t>KFDB22-222222B1T-M7</t>
  </si>
  <si>
    <t>KFDB12-222222B1T-M7</t>
  </si>
  <si>
    <t>Pressure Indicating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</si>
</sst>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.nwabueze@tycol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yco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41155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71</v>
      </c>
      <c r="E11" s="17"/>
      <c r="F11" s="84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75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13" t="s">
        <v>83</v>
      </c>
      <c r="E22" s="113" t="s">
        <v>77</v>
      </c>
      <c r="G22" s="109">
        <v>1</v>
      </c>
      <c r="H22" s="106">
        <v>8338</v>
      </c>
      <c r="I22" s="50"/>
      <c r="J22" s="50">
        <f>G22*H22</f>
        <v>8338</v>
      </c>
      <c r="K22" s="79" t="s">
        <v>78</v>
      </c>
      <c r="L22" s="107">
        <f>1189+20+67+31</f>
        <v>1307</v>
      </c>
      <c r="M22" s="17">
        <v>0.31900000000000001</v>
      </c>
      <c r="N22" s="111">
        <f>L22*M22*1000/100</f>
        <v>4169.33</v>
      </c>
      <c r="O22" s="112">
        <v>0.5</v>
      </c>
      <c r="P22" s="17">
        <f>N22/(1-O22)</f>
        <v>8338.66</v>
      </c>
    </row>
    <row r="23" spans="1:16" s="95" customFormat="1" ht="15.75" customHeight="1">
      <c r="B23" s="102">
        <v>2</v>
      </c>
      <c r="C23" s="99"/>
      <c r="D23" s="113" t="s">
        <v>82</v>
      </c>
      <c r="E23" s="113" t="s">
        <v>77</v>
      </c>
      <c r="G23" s="109">
        <v>1</v>
      </c>
      <c r="H23" s="106">
        <v>8338</v>
      </c>
      <c r="I23" s="50"/>
      <c r="J23" s="50">
        <f>G23*H23</f>
        <v>8338</v>
      </c>
      <c r="K23" s="79" t="s">
        <v>78</v>
      </c>
      <c r="L23" s="107">
        <f>1189+20+67+31</f>
        <v>1307</v>
      </c>
      <c r="M23" s="17">
        <v>0.31900000000000001</v>
      </c>
      <c r="N23" s="111">
        <f>L23*M23*1000/100</f>
        <v>4169.33</v>
      </c>
      <c r="O23" s="112">
        <v>0.5</v>
      </c>
      <c r="P23" s="17">
        <f>N23/(1-O23)</f>
        <v>8338.66</v>
      </c>
    </row>
    <row r="24" spans="1:16" s="95" customFormat="1" ht="15.75" customHeight="1">
      <c r="B24" s="99">
        <v>3</v>
      </c>
      <c r="C24" s="99"/>
      <c r="D24" s="113" t="s">
        <v>79</v>
      </c>
      <c r="E24" s="113" t="s">
        <v>77</v>
      </c>
      <c r="G24" s="109">
        <v>1</v>
      </c>
      <c r="H24" s="106">
        <v>8734</v>
      </c>
      <c r="I24" s="94"/>
      <c r="J24" s="50">
        <f t="shared" ref="J24:J26" si="0">G24*H24</f>
        <v>8734</v>
      </c>
      <c r="K24" s="79" t="s">
        <v>78</v>
      </c>
      <c r="L24" s="108">
        <f>1251+20+67+31</f>
        <v>1369</v>
      </c>
      <c r="M24" s="17">
        <v>0.31900000000000001</v>
      </c>
      <c r="N24" s="111">
        <f>L24*M24*1000/100</f>
        <v>4367.1099999999997</v>
      </c>
      <c r="O24" s="112">
        <v>0.5</v>
      </c>
      <c r="P24" s="17">
        <f>N24/(1-O24)</f>
        <v>8734.2199999999993</v>
      </c>
    </row>
    <row r="25" spans="1:16" s="95" customFormat="1" ht="15.75" customHeight="1">
      <c r="B25" s="99">
        <v>4</v>
      </c>
      <c r="C25" s="99"/>
      <c r="D25" s="113" t="s">
        <v>80</v>
      </c>
      <c r="E25" s="103" t="s">
        <v>84</v>
      </c>
      <c r="G25" s="109">
        <v>1</v>
      </c>
      <c r="H25" s="106">
        <v>3471</v>
      </c>
      <c r="I25" s="94"/>
      <c r="J25" s="50">
        <f t="shared" si="0"/>
        <v>3471</v>
      </c>
      <c r="K25" s="79" t="s">
        <v>78</v>
      </c>
      <c r="L25" s="108">
        <f>432+14+67+31</f>
        <v>544</v>
      </c>
      <c r="M25" s="17">
        <v>0.31900000000000001</v>
      </c>
      <c r="N25" s="111">
        <f>L25*M25*1000/100</f>
        <v>1735.36</v>
      </c>
      <c r="O25" s="112">
        <v>0.5</v>
      </c>
      <c r="P25" s="17">
        <f>N25/(1-O25)</f>
        <v>3470.72</v>
      </c>
    </row>
    <row r="26" spans="1:16" s="95" customFormat="1" ht="15.75" customHeight="1">
      <c r="B26" s="99">
        <v>5</v>
      </c>
      <c r="C26" s="99"/>
      <c r="D26" s="113" t="s">
        <v>81</v>
      </c>
      <c r="E26" s="103" t="s">
        <v>84</v>
      </c>
      <c r="G26" s="109">
        <v>1</v>
      </c>
      <c r="H26" s="106">
        <v>3707</v>
      </c>
      <c r="I26" s="94"/>
      <c r="J26" s="50">
        <f t="shared" si="0"/>
        <v>3707</v>
      </c>
      <c r="K26" s="79" t="s">
        <v>78</v>
      </c>
      <c r="L26" s="108">
        <f>483+67+31</f>
        <v>581</v>
      </c>
      <c r="M26" s="17">
        <v>0.31900000000000001</v>
      </c>
      <c r="N26" s="111">
        <f>L26*M26*1000/100</f>
        <v>1853.39</v>
      </c>
      <c r="O26" s="112">
        <v>0.5</v>
      </c>
      <c r="P26" s="17">
        <f>N26/(1-O26)</f>
        <v>3706.78</v>
      </c>
    </row>
    <row r="27" spans="1:16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32588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32588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32588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o.nwabueze@tycol.net"/>
    <hyperlink ref="D14" r:id="rId4" display="http://www.tycol.net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2012-09-03T08:00:24Z</dcterms:modified>
</cp:coreProperties>
</file>