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N31" i="1" l="1"/>
  <c r="N27" i="1"/>
  <c r="J35" i="1"/>
  <c r="J32" i="1"/>
  <c r="N30" i="1"/>
  <c r="O30" i="1" s="1"/>
  <c r="L30" i="1"/>
  <c r="J26" i="1" l="1"/>
  <c r="J25" i="1"/>
  <c r="J24" i="1"/>
  <c r="P26" i="1"/>
  <c r="N26" i="1"/>
  <c r="N25" i="1"/>
  <c r="P25" i="1" s="1"/>
  <c r="L26" i="1"/>
  <c r="L25" i="1"/>
  <c r="P24" i="1"/>
  <c r="N24" i="1"/>
  <c r="L24" i="1"/>
  <c r="L23" i="1"/>
  <c r="N23" i="1" s="1"/>
  <c r="P23" i="1" s="1"/>
  <c r="J23" i="1"/>
  <c r="L22" i="1"/>
  <c r="P22" i="1" l="1"/>
  <c r="N22" i="1"/>
  <c r="J22" i="1" l="1"/>
  <c r="J30" i="1" s="1"/>
  <c r="J37" i="1" s="1"/>
</calcChain>
</file>

<file path=xl/sharedStrings.xml><?xml version="1.0" encoding="utf-8"?>
<sst xmlns="http://schemas.openxmlformats.org/spreadsheetml/2006/main" count="109" uniqueCount="89">
  <si>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</si>
  <si>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</si>
  <si>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</si>
  <si>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</si>
  <si>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</si>
  <si>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</si>
  <si>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</si>
  <si>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</si>
  <si>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</si>
  <si>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</si>
  <si>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</si>
  <si>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</si>
  <si>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</si>
  <si>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</si>
  <si>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</si>
  <si>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</si>
  <si>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</si>
  <si>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</si>
  <si>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</si>
  <si>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</si>
  <si>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</si>
  <si>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</si>
  <si>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</si>
  <si>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</si>
  <si>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</si>
  <si>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</si>
  <si>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</si>
  <si>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</si>
  <si>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</si>
  <si>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</si>
  <si>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</si>
  <si>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</si>
  <si>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</si>
  <si>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</si>
  <si>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</si>
  <si>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</si>
  <si>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</si>
  <si>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</si>
  <si>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</si>
  <si>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</si>
  <si>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</si>
  <si>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</si>
  <si>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</si>
  <si>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</si>
  <si>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</si>
  <si>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</si>
  <si>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</si>
  <si>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</si>
  <si>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</si>
  <si>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</si>
  <si>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</si>
  <si>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</si>
  <si>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</si>
  <si>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</si>
  <si>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</si>
  <si>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</si>
  <si>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</si>
  <si>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</si>
  <si>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</si>
  <si>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</si>
  <si>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</si>
  <si>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</si>
  <si>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</si>
  <si>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</si>
  <si>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</si>
  <si>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</si>
  <si>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</si>
  <si>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</si>
  <si>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</si>
  <si>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</si>
  <si>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Tycol</t>
  </si>
  <si>
    <t>Nwabueze Osadebe</t>
  </si>
  <si>
    <t>Procurement Administrator</t>
  </si>
  <si>
    <t>o.nwabueze@tycol.net</t>
  </si>
  <si>
    <t>www.tycol.net</t>
  </si>
  <si>
    <t>+234 80 65513767</t>
  </si>
  <si>
    <t>Q2012RH321</t>
  </si>
  <si>
    <t>DP indicating Controller</t>
  </si>
  <si>
    <t>10</t>
  </si>
  <si>
    <t>KFDB13-332222B1T-M7</t>
  </si>
  <si>
    <t>KFPA12-02805B1T-M7</t>
  </si>
  <si>
    <t>KFPA13-01010B1T-M7</t>
  </si>
  <si>
    <t>KFDB22-222222B1T-M7</t>
  </si>
  <si>
    <t>KFDB12-222222B1T-M7</t>
  </si>
  <si>
    <t>Pressure Indicating Controller</t>
  </si>
  <si>
    <t>REV1</t>
  </si>
  <si>
    <t>NSP to Tycol</t>
  </si>
  <si>
    <t>NSP to KRPC</t>
  </si>
  <si>
    <t>EXTRA DISCOUNT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</si>
</sst>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68" fontId="4" fillId="0" borderId="0" xfId="0" applyNumberFormat="1" applyFont="1" applyAlignment="1">
      <alignment vertical="center"/>
    </xf>
    <xf numFmtId="9" fontId="4" fillId="0" borderId="0" xfId="0" applyNumberFormat="1" applyFont="1" applyAlignment="1">
      <alignment vertical="center"/>
    </xf>
    <xf numFmtId="9" fontId="4" fillId="0" borderId="0" xfId="4" applyFont="1" applyAlignment="1">
      <alignment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18" fillId="0" borderId="2" xfId="0" applyFont="1" applyBorder="1" applyAlignment="1">
      <alignment horizontal="right" vertical="center"/>
    </xf>
    <xf numFmtId="9" fontId="18" fillId="0" borderId="2" xfId="4" applyFont="1" applyBorder="1" applyAlignment="1" applyProtection="1">
      <alignment horizontal="right" vertical="center"/>
      <protection locked="0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.nwabueze@tycol.net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tycol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0"/>
  <sheetViews>
    <sheetView tabSelected="1" topLeftCell="A16" zoomScaleNormal="100" workbookViewId="0">
      <selection activeCell="J8" sqref="J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3" width="9" style="82" customWidth="1"/>
    <col min="14" max="14" width="11.5" style="82" bestFit="1" customWidth="1"/>
    <col min="15" max="15" width="9" style="82" customWidth="1"/>
    <col min="16" max="16" width="12.375" style="82" bestFit="1" customWidth="1"/>
    <col min="17" max="230" width="9" style="82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 t="s">
        <v>85</v>
      </c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2" t="s">
        <v>24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/>
      <c r="M4"/>
      <c r="N4"/>
      <c r="O4"/>
      <c r="P4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/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  <c r="HN4" s="83"/>
      <c r="HO4" s="83"/>
      <c r="HP4" s="83"/>
      <c r="HQ4" s="83"/>
      <c r="HR4" s="83"/>
      <c r="HS4" s="83"/>
      <c r="HT4" s="83"/>
      <c r="HU4" s="83"/>
      <c r="HV4" s="83"/>
    </row>
    <row r="5" spans="1:230" s="4" customFormat="1" ht="15" customHeight="1">
      <c r="A5" s="113" t="s">
        <v>25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/>
      <c r="M5"/>
      <c r="N5"/>
      <c r="O5"/>
      <c r="P5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83"/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</row>
    <row r="6" spans="1:230" s="4" customFormat="1" ht="15.75" customHeight="1">
      <c r="A6" s="17"/>
      <c r="C6" s="21"/>
      <c r="D6" s="85"/>
      <c r="E6" s="17"/>
      <c r="F6" s="83"/>
      <c r="G6" s="30"/>
      <c r="I6" s="30"/>
      <c r="J6" s="32"/>
      <c r="K6" s="30"/>
      <c r="L6"/>
      <c r="M6"/>
      <c r="N6"/>
      <c r="O6"/>
      <c r="P6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83"/>
      <c r="DB6" s="83"/>
      <c r="DC6" s="83"/>
      <c r="DD6" s="83"/>
      <c r="DE6" s="83"/>
      <c r="DF6" s="83"/>
      <c r="DG6" s="83"/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  <c r="DS6" s="83"/>
      <c r="DT6" s="83"/>
      <c r="DU6" s="83"/>
      <c r="DV6" s="83"/>
      <c r="DW6" s="83"/>
      <c r="DX6" s="83"/>
      <c r="DY6" s="83"/>
      <c r="DZ6" s="83"/>
      <c r="EA6" s="83"/>
      <c r="EB6" s="83"/>
      <c r="EC6" s="83"/>
      <c r="ED6" s="83"/>
      <c r="EE6" s="83"/>
      <c r="EF6" s="83"/>
      <c r="EG6" s="83"/>
      <c r="EH6" s="83"/>
      <c r="EI6" s="83"/>
      <c r="EJ6" s="83"/>
      <c r="EK6" s="83"/>
      <c r="EL6" s="83"/>
      <c r="EM6" s="83"/>
      <c r="EN6" s="83"/>
      <c r="EO6" s="83"/>
      <c r="EP6" s="83"/>
      <c r="EQ6" s="83"/>
      <c r="ER6" s="83"/>
      <c r="ES6" s="83"/>
      <c r="ET6" s="83"/>
      <c r="EU6" s="83"/>
      <c r="EV6" s="83"/>
      <c r="EW6" s="83"/>
      <c r="EX6" s="83"/>
      <c r="EY6" s="83"/>
      <c r="EZ6" s="83"/>
      <c r="FA6" s="83"/>
      <c r="FB6" s="83"/>
      <c r="FC6" s="83"/>
      <c r="FD6" s="83"/>
      <c r="FE6" s="83"/>
      <c r="FF6" s="83"/>
      <c r="FG6" s="83"/>
      <c r="FH6" s="83"/>
      <c r="FI6" s="83"/>
      <c r="FJ6" s="83"/>
      <c r="FK6" s="83"/>
      <c r="FL6" s="83"/>
      <c r="FM6" s="83"/>
      <c r="FN6" s="83"/>
      <c r="FO6" s="83"/>
      <c r="FP6" s="83"/>
      <c r="FQ6" s="83"/>
      <c r="FR6" s="83"/>
      <c r="FS6" s="83"/>
      <c r="FT6" s="83"/>
      <c r="FU6" s="83"/>
      <c r="FV6" s="83"/>
      <c r="FW6" s="83"/>
      <c r="FX6" s="83"/>
      <c r="FY6" s="83"/>
      <c r="FZ6" s="83"/>
      <c r="GA6" s="83"/>
      <c r="GB6" s="83"/>
      <c r="GC6" s="83"/>
      <c r="GD6" s="83"/>
      <c r="GE6" s="83"/>
      <c r="GF6" s="83"/>
      <c r="GG6" s="83"/>
      <c r="GH6" s="83"/>
      <c r="GI6" s="83"/>
      <c r="GJ6" s="83"/>
      <c r="GK6" s="83"/>
      <c r="GL6" s="83"/>
      <c r="GM6" s="83"/>
      <c r="GN6" s="83"/>
      <c r="GO6" s="83"/>
      <c r="GP6" s="83"/>
      <c r="GQ6" s="83"/>
      <c r="GR6" s="83"/>
      <c r="GS6" s="83"/>
      <c r="GT6" s="83"/>
      <c r="GU6" s="83"/>
      <c r="GV6" s="83"/>
      <c r="GW6" s="83"/>
      <c r="GX6" s="83"/>
      <c r="GY6" s="83"/>
      <c r="GZ6" s="83"/>
      <c r="HA6" s="83"/>
      <c r="HB6" s="83"/>
      <c r="HC6" s="83"/>
      <c r="HD6" s="83"/>
      <c r="HE6" s="83"/>
      <c r="HF6" s="83"/>
      <c r="HG6" s="83"/>
      <c r="HH6" s="83"/>
      <c r="HI6" s="83"/>
      <c r="HJ6" s="83"/>
      <c r="HK6" s="83"/>
      <c r="HL6" s="83"/>
      <c r="HM6" s="83"/>
      <c r="HN6" s="83"/>
      <c r="HO6" s="83"/>
      <c r="HP6" s="83"/>
      <c r="HQ6" s="83"/>
      <c r="HR6" s="83"/>
      <c r="HS6" s="83"/>
      <c r="HT6" s="83"/>
      <c r="HU6" s="83"/>
      <c r="HV6" s="83"/>
    </row>
    <row r="7" spans="1:230" ht="15.75" customHeight="1">
      <c r="A7" s="17"/>
      <c r="B7" s="33" t="s">
        <v>15</v>
      </c>
      <c r="C7" s="21"/>
      <c r="D7" s="17" t="s">
        <v>70</v>
      </c>
      <c r="E7" s="17"/>
      <c r="F7" s="83"/>
      <c r="G7" s="21"/>
      <c r="H7" s="33" t="s">
        <v>1</v>
      </c>
      <c r="I7" s="17"/>
      <c r="J7" s="75">
        <v>41184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7"/>
      <c r="E8" s="17"/>
      <c r="F8" s="82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7"/>
      <c r="E9" s="17"/>
      <c r="F9" s="82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7"/>
      <c r="E10" s="85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79" t="s">
        <v>27</v>
      </c>
      <c r="C11" s="21"/>
      <c r="D11" s="111" t="s">
        <v>71</v>
      </c>
      <c r="E11" s="17"/>
      <c r="F11" s="82"/>
      <c r="G11" s="17"/>
      <c r="H11" s="20" t="s">
        <v>17</v>
      </c>
      <c r="I11" s="20"/>
      <c r="J11" s="34" t="s">
        <v>76</v>
      </c>
      <c r="K11" s="21"/>
      <c r="L11"/>
      <c r="M11"/>
      <c r="N11"/>
      <c r="O11"/>
      <c r="P11"/>
    </row>
    <row r="12" spans="1:230" ht="15.75" customHeight="1">
      <c r="A12" s="17"/>
      <c r="B12" s="79" t="s">
        <v>30</v>
      </c>
      <c r="C12" s="21"/>
      <c r="D12" s="111" t="s">
        <v>72</v>
      </c>
      <c r="E12" s="17"/>
      <c r="F12" s="82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79" t="s">
        <v>29</v>
      </c>
      <c r="C13" s="21"/>
      <c r="D13" s="111" t="s">
        <v>73</v>
      </c>
      <c r="E13" s="17"/>
      <c r="F13" s="82"/>
      <c r="G13" s="17"/>
      <c r="H13" s="20" t="s">
        <v>50</v>
      </c>
      <c r="I13" s="21"/>
      <c r="J13" s="80" t="s">
        <v>46</v>
      </c>
      <c r="K13" s="21"/>
      <c r="L13"/>
      <c r="M13"/>
      <c r="N13"/>
      <c r="O13"/>
      <c r="P13"/>
    </row>
    <row r="14" spans="1:230" ht="15.75" customHeight="1">
      <c r="A14" s="17"/>
      <c r="B14" s="79" t="s">
        <v>45</v>
      </c>
      <c r="C14" s="17"/>
      <c r="D14" s="111" t="s">
        <v>74</v>
      </c>
      <c r="E14" s="17"/>
      <c r="F14" s="82"/>
      <c r="G14" s="17"/>
      <c r="H14" s="20" t="s">
        <v>29</v>
      </c>
      <c r="J14" s="84" t="s">
        <v>51</v>
      </c>
      <c r="K14" s="21"/>
      <c r="L14"/>
      <c r="M14"/>
      <c r="N14"/>
      <c r="O14"/>
      <c r="P14"/>
    </row>
    <row r="15" spans="1:230" ht="15.75" customHeight="1">
      <c r="A15" s="17"/>
      <c r="B15" s="81" t="s">
        <v>47</v>
      </c>
      <c r="C15" s="17"/>
      <c r="D15" s="111" t="s">
        <v>75</v>
      </c>
      <c r="E15" s="17"/>
      <c r="F15" s="82"/>
      <c r="G15" s="17"/>
      <c r="H15" s="20" t="s">
        <v>45</v>
      </c>
      <c r="J15" s="86" t="s">
        <v>60</v>
      </c>
      <c r="K15" s="21"/>
      <c r="L15"/>
      <c r="M15"/>
      <c r="N15"/>
      <c r="O15"/>
      <c r="P15"/>
    </row>
    <row r="16" spans="1:230" ht="15.75" customHeight="1">
      <c r="A16" s="17"/>
      <c r="B16" s="81"/>
      <c r="C16" s="17"/>
      <c r="D16" s="89"/>
      <c r="E16" s="17"/>
      <c r="F16" s="82"/>
      <c r="G16" s="17"/>
      <c r="H16" s="20" t="s">
        <v>47</v>
      </c>
      <c r="I16" s="21"/>
      <c r="J16" s="87" t="s">
        <v>57</v>
      </c>
      <c r="K16" s="21"/>
      <c r="L16"/>
      <c r="M16"/>
      <c r="N16"/>
      <c r="O16"/>
      <c r="P16"/>
    </row>
    <row r="17" spans="1:16" ht="15.75" customHeight="1">
      <c r="A17" s="17"/>
      <c r="B17" s="81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0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0"/>
      <c r="H20" s="49"/>
      <c r="I20" s="50"/>
      <c r="J20" s="50"/>
      <c r="K20" s="12"/>
    </row>
    <row r="21" spans="1:16" s="17" customFormat="1" ht="15.75" customHeight="1">
      <c r="B21" s="97"/>
      <c r="C21" s="98"/>
      <c r="D21" s="102"/>
      <c r="E21" s="99"/>
      <c r="G21" s="103"/>
      <c r="H21" s="104"/>
      <c r="I21" s="50"/>
      <c r="J21" s="50"/>
      <c r="K21" s="77"/>
      <c r="L21" s="108" t="s">
        <v>65</v>
      </c>
      <c r="M21" s="96" t="s">
        <v>66</v>
      </c>
      <c r="N21" s="94" t="s">
        <v>67</v>
      </c>
      <c r="O21" s="95" t="s">
        <v>68</v>
      </c>
      <c r="P21" s="93" t="s">
        <v>69</v>
      </c>
    </row>
    <row r="22" spans="1:16" s="17" customFormat="1" ht="15.75" customHeight="1">
      <c r="B22" s="97">
        <v>1</v>
      </c>
      <c r="C22" s="98"/>
      <c r="D22" s="111" t="s">
        <v>83</v>
      </c>
      <c r="E22" s="111" t="s">
        <v>77</v>
      </c>
      <c r="G22" s="107">
        <v>1</v>
      </c>
      <c r="H22" s="104">
        <v>8338</v>
      </c>
      <c r="I22" s="50"/>
      <c r="J22" s="50">
        <f>G22*H22</f>
        <v>8338</v>
      </c>
      <c r="K22" s="77" t="s">
        <v>78</v>
      </c>
      <c r="L22" s="105">
        <f>1189+20+67+31</f>
        <v>1307</v>
      </c>
      <c r="M22" s="17">
        <v>0.31900000000000001</v>
      </c>
      <c r="N22" s="109">
        <f>L22*M22*1000/100</f>
        <v>4169.33</v>
      </c>
      <c r="O22" s="110">
        <v>0.5</v>
      </c>
      <c r="P22" s="17">
        <f>N22/(1-O22)</f>
        <v>8338.66</v>
      </c>
    </row>
    <row r="23" spans="1:16" s="93" customFormat="1" ht="15.75" customHeight="1">
      <c r="B23" s="100">
        <v>2</v>
      </c>
      <c r="C23" s="97"/>
      <c r="D23" s="111" t="s">
        <v>82</v>
      </c>
      <c r="E23" s="111" t="s">
        <v>77</v>
      </c>
      <c r="G23" s="107">
        <v>1</v>
      </c>
      <c r="H23" s="104">
        <v>8338</v>
      </c>
      <c r="I23" s="50"/>
      <c r="J23" s="50">
        <f>G23*H23</f>
        <v>8338</v>
      </c>
      <c r="K23" s="77" t="s">
        <v>78</v>
      </c>
      <c r="L23" s="105">
        <f>1189+20+67+31</f>
        <v>1307</v>
      </c>
      <c r="M23" s="17">
        <v>0.31900000000000001</v>
      </c>
      <c r="N23" s="109">
        <f>L23*M23*1000/100</f>
        <v>4169.33</v>
      </c>
      <c r="O23" s="110">
        <v>0.5</v>
      </c>
      <c r="P23" s="17">
        <f>N23/(1-O23)</f>
        <v>8338.66</v>
      </c>
    </row>
    <row r="24" spans="1:16" s="93" customFormat="1" ht="15.75" customHeight="1">
      <c r="B24" s="97">
        <v>3</v>
      </c>
      <c r="C24" s="97"/>
      <c r="D24" s="111" t="s">
        <v>79</v>
      </c>
      <c r="E24" s="111" t="s">
        <v>77</v>
      </c>
      <c r="G24" s="107">
        <v>1</v>
      </c>
      <c r="H24" s="104">
        <v>8734</v>
      </c>
      <c r="I24" s="92"/>
      <c r="J24" s="50">
        <f t="shared" ref="J24:J26" si="0">G24*H24</f>
        <v>8734</v>
      </c>
      <c r="K24" s="77" t="s">
        <v>78</v>
      </c>
      <c r="L24" s="106">
        <f>1251+20+67+31</f>
        <v>1369</v>
      </c>
      <c r="M24" s="17">
        <v>0.31900000000000001</v>
      </c>
      <c r="N24" s="109">
        <f>L24*M24*1000/100</f>
        <v>4367.1099999999997</v>
      </c>
      <c r="O24" s="110">
        <v>0.5</v>
      </c>
      <c r="P24" s="17">
        <f>N24/(1-O24)</f>
        <v>8734.2199999999993</v>
      </c>
    </row>
    <row r="25" spans="1:16" s="93" customFormat="1" ht="15.75" customHeight="1">
      <c r="B25" s="97">
        <v>4</v>
      </c>
      <c r="C25" s="97"/>
      <c r="D25" s="111" t="s">
        <v>80</v>
      </c>
      <c r="E25" s="101" t="s">
        <v>84</v>
      </c>
      <c r="G25" s="107">
        <v>1</v>
      </c>
      <c r="H25" s="104">
        <v>3471</v>
      </c>
      <c r="I25" s="92"/>
      <c r="J25" s="50">
        <f t="shared" si="0"/>
        <v>3471</v>
      </c>
      <c r="K25" s="77" t="s">
        <v>78</v>
      </c>
      <c r="L25" s="106">
        <f>432+14+67+31</f>
        <v>544</v>
      </c>
      <c r="M25" s="17">
        <v>0.31900000000000001</v>
      </c>
      <c r="N25" s="109">
        <f>L25*M25*1000/100</f>
        <v>1735.36</v>
      </c>
      <c r="O25" s="110">
        <v>0.5</v>
      </c>
      <c r="P25" s="17">
        <f>N25/(1-O25)</f>
        <v>3470.72</v>
      </c>
    </row>
    <row r="26" spans="1:16" s="93" customFormat="1" ht="15.75" customHeight="1">
      <c r="B26" s="97">
        <v>5</v>
      </c>
      <c r="C26" s="97"/>
      <c r="D26" s="111" t="s">
        <v>81</v>
      </c>
      <c r="E26" s="101" t="s">
        <v>84</v>
      </c>
      <c r="G26" s="107">
        <v>1</v>
      </c>
      <c r="H26" s="104">
        <v>3707</v>
      </c>
      <c r="I26" s="92"/>
      <c r="J26" s="50">
        <f t="shared" si="0"/>
        <v>3707</v>
      </c>
      <c r="K26" s="77" t="s">
        <v>78</v>
      </c>
      <c r="L26" s="106">
        <f>483+67+31</f>
        <v>581</v>
      </c>
      <c r="M26" s="17">
        <v>0.31900000000000001</v>
      </c>
      <c r="N26" s="109">
        <f>L26*M26*1000/100</f>
        <v>1853.39</v>
      </c>
      <c r="O26" s="110">
        <v>0.5</v>
      </c>
      <c r="P26" s="17">
        <f>N26/(1-O26)</f>
        <v>3706.78</v>
      </c>
    </row>
    <row r="27" spans="1:16" s="93" customFormat="1" ht="15.75" customHeight="1">
      <c r="B27" s="97"/>
      <c r="C27" s="97"/>
      <c r="D27" s="102"/>
      <c r="E27" s="101"/>
      <c r="H27" s="104"/>
      <c r="I27" s="92"/>
      <c r="J27" s="50"/>
      <c r="K27" s="77"/>
      <c r="M27" s="96"/>
      <c r="N27" s="94">
        <f>SUM(N22:N26)</f>
        <v>16294.52</v>
      </c>
      <c r="O27" s="95"/>
    </row>
    <row r="28" spans="1:16" s="93" customFormat="1" ht="15.75" customHeight="1">
      <c r="B28" s="97"/>
      <c r="C28" s="97"/>
      <c r="D28" s="102"/>
      <c r="E28" s="101"/>
      <c r="H28" s="104"/>
      <c r="I28" s="92"/>
      <c r="J28" s="92"/>
      <c r="K28" s="92"/>
    </row>
    <row r="29" spans="1:16" ht="15.75" customHeight="1" thickBot="1">
      <c r="A29" s="17"/>
      <c r="B29" s="60"/>
      <c r="C29" s="61"/>
      <c r="D29" s="62"/>
      <c r="E29" s="63"/>
      <c r="F29" s="64"/>
      <c r="G29" s="91"/>
      <c r="H29" s="65"/>
      <c r="I29" s="66"/>
      <c r="J29" s="66"/>
      <c r="K29" s="78"/>
      <c r="N29" s="82" t="s">
        <v>86</v>
      </c>
      <c r="P29" s="82" t="s">
        <v>87</v>
      </c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32588</v>
      </c>
      <c r="K30" s="59"/>
      <c r="L30" s="114">
        <f>J30</f>
        <v>32588</v>
      </c>
      <c r="M30" s="115">
        <v>-0.1</v>
      </c>
      <c r="N30" s="82">
        <f>L30*(1+M30)</f>
        <v>29329.200000000001</v>
      </c>
      <c r="O30" s="116">
        <f>1-N30/P30</f>
        <v>0.23635894972407412</v>
      </c>
      <c r="P30" s="82">
        <v>38407.050000000003</v>
      </c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7"/>
      <c r="N31" s="116">
        <f>1-N27/N30</f>
        <v>0.4444267146734312</v>
      </c>
    </row>
    <row r="32" spans="1:16" ht="15.75" customHeight="1">
      <c r="A32" s="17"/>
      <c r="B32" s="11"/>
      <c r="C32" s="11"/>
      <c r="D32" s="12"/>
      <c r="E32" s="45"/>
      <c r="F32" s="42"/>
      <c r="G32" s="119" t="s">
        <v>88</v>
      </c>
      <c r="H32" s="120">
        <v>-0.1</v>
      </c>
      <c r="I32" s="53"/>
      <c r="J32" s="53">
        <f>J30*H32</f>
        <v>-3258.8</v>
      </c>
      <c r="K32" s="57"/>
    </row>
    <row r="33" spans="1:230" ht="15.75" customHeight="1">
      <c r="A33" s="17"/>
      <c r="B33" s="11"/>
      <c r="C33" s="11"/>
      <c r="D33" s="12"/>
      <c r="E33" s="45"/>
      <c r="F33" s="46"/>
      <c r="G33" s="117" t="s">
        <v>2</v>
      </c>
      <c r="H33" s="54" t="s">
        <v>4</v>
      </c>
      <c r="I33" s="55"/>
      <c r="J33" s="55">
        <v>0</v>
      </c>
      <c r="K33" s="58"/>
    </row>
    <row r="34" spans="1:230" ht="15.75" customHeight="1" thickBot="1">
      <c r="A34" s="17"/>
      <c r="B34" s="61"/>
      <c r="C34" s="61"/>
      <c r="D34" s="60"/>
      <c r="E34" s="69"/>
      <c r="F34" s="70"/>
      <c r="G34" s="118" t="s">
        <v>20</v>
      </c>
      <c r="H34" s="71" t="s">
        <v>4</v>
      </c>
      <c r="I34" s="72"/>
      <c r="J34" s="72"/>
      <c r="K34" s="73"/>
    </row>
    <row r="35" spans="1:230" ht="15.75" customHeight="1">
      <c r="A35" s="17"/>
      <c r="B35" s="11"/>
      <c r="C35" s="11"/>
      <c r="D35" s="12"/>
      <c r="E35" s="21"/>
      <c r="F35" s="11"/>
      <c r="G35" s="31" t="s">
        <v>33</v>
      </c>
      <c r="H35" s="51" t="s">
        <v>4</v>
      </c>
      <c r="I35" s="50"/>
      <c r="J35" s="50">
        <f>J30+J32</f>
        <v>29329.200000000001</v>
      </c>
      <c r="K35" s="59"/>
    </row>
    <row r="36" spans="1:230" ht="15.75" customHeight="1" thickBot="1">
      <c r="A36" s="17"/>
      <c r="B36" s="61"/>
      <c r="C36" s="61"/>
      <c r="D36" s="60"/>
      <c r="E36" s="63"/>
      <c r="F36" s="61"/>
      <c r="G36" s="67" t="s">
        <v>32</v>
      </c>
      <c r="H36" s="65" t="s">
        <v>4</v>
      </c>
      <c r="I36" s="66"/>
      <c r="J36" s="66"/>
      <c r="K36" s="68"/>
    </row>
    <row r="37" spans="1:230" ht="15.75" customHeight="1">
      <c r="A37" s="17"/>
      <c r="B37" s="11"/>
      <c r="C37" s="11"/>
      <c r="D37" s="12"/>
      <c r="E37" s="17"/>
      <c r="F37" s="11"/>
      <c r="G37" s="56" t="s">
        <v>26</v>
      </c>
      <c r="H37" s="51" t="s">
        <v>4</v>
      </c>
      <c r="I37" s="50"/>
      <c r="J37" s="51">
        <f>SUM(J35:J36)</f>
        <v>29329.200000000001</v>
      </c>
      <c r="K37" s="59"/>
    </row>
    <row r="38" spans="1:230" ht="15.75" customHeight="1">
      <c r="A38" s="17"/>
      <c r="B38" s="11"/>
      <c r="C38" s="11"/>
      <c r="D38" s="12"/>
      <c r="E38" s="17"/>
      <c r="F38" s="11"/>
      <c r="G38" s="56"/>
      <c r="H38" s="51"/>
      <c r="I38" s="50"/>
      <c r="J38" s="51"/>
      <c r="K38" s="59"/>
    </row>
    <row r="39" spans="1:230" s="17" customFormat="1" ht="15.75" customHeight="1">
      <c r="B39" s="27" t="s">
        <v>42</v>
      </c>
      <c r="C39" s="11"/>
      <c r="D39" s="12"/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7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44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31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64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5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5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85" t="s">
        <v>63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1"/>
      <c r="C47" s="11"/>
      <c r="D47" s="18"/>
      <c r="E47" s="11"/>
      <c r="F47" s="11"/>
      <c r="G47" s="13"/>
      <c r="H47" s="19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C48" s="11"/>
      <c r="D48" s="74" t="s">
        <v>34</v>
      </c>
      <c r="E48" s="11"/>
      <c r="F48" s="11"/>
      <c r="G48" s="13"/>
      <c r="H48" s="14"/>
      <c r="I48" s="11"/>
      <c r="J48" s="76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 t="s">
        <v>35</v>
      </c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56"/>
      <c r="E50" s="18" t="s">
        <v>55</v>
      </c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36</v>
      </c>
      <c r="E51" s="88" t="s">
        <v>53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37</v>
      </c>
      <c r="E52" s="17" t="s">
        <v>5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38</v>
      </c>
      <c r="E53" s="22" t="s">
        <v>21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39</v>
      </c>
      <c r="E54" s="23" t="s">
        <v>48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40</v>
      </c>
      <c r="E55" s="17" t="s">
        <v>49</v>
      </c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 t="s">
        <v>41</v>
      </c>
      <c r="E56" s="11" t="s">
        <v>22</v>
      </c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 t="s">
        <v>43</v>
      </c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8"/>
      <c r="C61" s="8"/>
      <c r="D61" s="11"/>
      <c r="E61" s="11"/>
      <c r="F61" s="11"/>
      <c r="G61" s="24"/>
      <c r="H61" s="11"/>
      <c r="I61" s="11"/>
      <c r="J61" s="24"/>
      <c r="K61" s="25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59</v>
      </c>
      <c r="C62" s="11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 t="s">
        <v>58</v>
      </c>
      <c r="C63" s="8"/>
      <c r="D63" s="11"/>
      <c r="E63" s="11"/>
      <c r="F63" s="11"/>
      <c r="G63" s="24"/>
      <c r="H63" s="11"/>
      <c r="I63" s="11"/>
      <c r="J63" s="24"/>
      <c r="K63" s="24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2">
    <mergeCell ref="A4:K4"/>
    <mergeCell ref="A5:K5"/>
  </mergeCells>
  <phoneticPr fontId="0"/>
  <hyperlinks>
    <hyperlink ref="J15" r:id="rId1"/>
    <hyperlink ref="J16" r:id="rId2"/>
    <hyperlink ref="D13" r:id="rId3" display="mailto:o.nwabueze@tycol.net"/>
    <hyperlink ref="D14" r:id="rId4" display="http://www.tycol.net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2012-10-02T12:20:24Z</dcterms:modified>
</cp:coreProperties>
</file>