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1" i="1" l="1"/>
  <c r="H34" i="1"/>
  <c r="J34" i="1" s="1"/>
  <c r="H38" i="1"/>
  <c r="J38" i="1" s="1"/>
  <c r="N38" i="1"/>
  <c r="P38" i="1" s="1"/>
  <c r="N37" i="1"/>
  <c r="P37" i="1" s="1"/>
  <c r="H37" i="1" s="1"/>
  <c r="J37" i="1" s="1"/>
  <c r="N36" i="1"/>
  <c r="P36" i="1" s="1"/>
  <c r="H36" i="1" s="1"/>
  <c r="J36" i="1" s="1"/>
  <c r="N35" i="1"/>
  <c r="P35" i="1" s="1"/>
  <c r="H35" i="1" s="1"/>
  <c r="J35" i="1" s="1"/>
  <c r="N34" i="1"/>
  <c r="P34" i="1" s="1"/>
  <c r="N33" i="1"/>
  <c r="P33" i="1" s="1"/>
  <c r="H33" i="1" s="1"/>
  <c r="J33" i="1" s="1"/>
  <c r="N32" i="1"/>
  <c r="P32" i="1" s="1"/>
  <c r="H32" i="1" s="1"/>
  <c r="J32" i="1" s="1"/>
  <c r="N31" i="1"/>
  <c r="P31" i="1" s="1"/>
  <c r="H31" i="1" s="1"/>
  <c r="J31" i="1" s="1"/>
  <c r="N30" i="1"/>
  <c r="P30" i="1" s="1"/>
  <c r="H30" i="1" s="1"/>
  <c r="J30" i="1" s="1"/>
  <c r="N27" i="1"/>
  <c r="P27" i="1" s="1"/>
  <c r="H27" i="1" s="1"/>
  <c r="J27" i="1" s="1"/>
  <c r="N26" i="1"/>
  <c r="P26" i="1" s="1"/>
  <c r="H26" i="1" s="1"/>
  <c r="J26" i="1" s="1"/>
  <c r="N25" i="1"/>
  <c r="P25" i="1" s="1"/>
  <c r="H25" i="1" s="1"/>
  <c r="J25" i="1" s="1"/>
  <c r="P23" i="1"/>
  <c r="H23" i="1" s="1"/>
  <c r="J23" i="1" s="1"/>
  <c r="N23" i="1"/>
  <c r="N21" i="1"/>
  <c r="P21" i="1" l="1"/>
  <c r="H21" i="1" s="1"/>
  <c r="J21" i="1" s="1"/>
  <c r="J45" i="1" s="1"/>
  <c r="J47" i="1" s="1"/>
</calcChain>
</file>

<file path=xl/sharedStrings.xml><?xml version="1.0" encoding="utf-8"?>
<sst xmlns="http://schemas.openxmlformats.org/spreadsheetml/2006/main" count="142" uniqueCount="104">
  <si>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</si>
  <si>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</si>
  <si>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</si>
  <si>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</si>
  <si>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</si>
  <si>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</si>
  <si>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</si>
  <si>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</si>
  <si>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</si>
  <si>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</si>
  <si>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</si>
  <si>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</si>
  <si>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</si>
  <si>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</si>
  <si>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</si>
  <si>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</si>
  <si>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</si>
  <si>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</si>
  <si>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</si>
  <si>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</si>
  <si>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</si>
  <si>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</si>
  <si>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</si>
  <si>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</si>
  <si>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</si>
  <si>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</si>
  <si>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</si>
  <si>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</si>
  <si>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</si>
  <si>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</si>
  <si>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</si>
  <si>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</si>
  <si>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</si>
  <si>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</si>
  <si>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</si>
  <si>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</si>
  <si>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</si>
  <si>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</si>
  <si>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</si>
  <si>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</si>
  <si>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</si>
  <si>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</si>
  <si>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</si>
  <si>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</si>
  <si>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</si>
  <si>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</si>
  <si>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</si>
  <si>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</si>
  <si>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</si>
  <si>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</si>
  <si>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</si>
  <si>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</si>
  <si>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</si>
  <si>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</si>
  <si>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</si>
  <si>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</si>
  <si>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</si>
  <si>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</si>
  <si>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</si>
  <si>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</si>
  <si>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</si>
  <si>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</si>
  <si>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</si>
  <si>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30 days from invoice date</t>
  </si>
  <si>
    <t>Øivind Johannessen</t>
  </si>
  <si>
    <t>InstrumentTeam AS</t>
  </si>
  <si>
    <t>Ringeriksveien 175</t>
  </si>
  <si>
    <t>1339 Vøyenenga</t>
  </si>
  <si>
    <t>Phone +47 67 150 250  -  Fax +47 67 150 251</t>
  </si>
  <si>
    <t>Celluar +47 99 51 54 88</t>
  </si>
  <si>
    <t>Org. nr. 985415803</t>
  </si>
  <si>
    <t>www.instrumentteam.no</t>
  </si>
  <si>
    <t>Q2012RH278</t>
  </si>
  <si>
    <t>&gt;&gt; </t>
  </si>
  <si>
    <t xml:space="preserve"> HC3B valve body item 16 on drawing</t>
  </si>
  <si>
    <t>82565641-40300</t>
  </si>
  <si>
    <t>still checking</t>
  </si>
  <si>
    <t>82592003-26400</t>
  </si>
  <si>
    <t>82592447-32100</t>
  </si>
  <si>
    <t>82592448-06100</t>
  </si>
  <si>
    <t>82592448-17300</t>
  </si>
  <si>
    <t>82559346-50200</t>
  </si>
  <si>
    <t>82555330-10100</t>
  </si>
  <si>
    <t>82-554595-10100</t>
  </si>
  <si>
    <t>82535001-00700</t>
  </si>
  <si>
    <t>82535500-40400</t>
  </si>
  <si>
    <t xml:space="preserve">Valve body only for HCB3B ANSI600BW SCPH21 HA3 </t>
  </si>
  <si>
    <t>5 months</t>
  </si>
  <si>
    <t xml:space="preserve">c/w SV0801-E06(Mill Certificate) &amp; SV0802-003(RT) </t>
  </si>
  <si>
    <t>TOKUMI No : V93-7635-0</t>
  </si>
  <si>
    <t>82735282-02600</t>
  </si>
  <si>
    <t xml:space="preserve"> Gauge 4BAR</t>
  </si>
  <si>
    <t>Gasket V543</t>
  </si>
  <si>
    <t>Spiral Gasket</t>
  </si>
  <si>
    <t>82534293-10200</t>
  </si>
  <si>
    <t>Valve Stem</t>
  </si>
  <si>
    <t>Stud Bolt</t>
  </si>
  <si>
    <t>Nut M22</t>
  </si>
  <si>
    <t>Nut M10</t>
  </si>
  <si>
    <t>Asbestos free packing set(P6610CH+P6528)</t>
  </si>
  <si>
    <t>Lubricator</t>
  </si>
  <si>
    <t>Valve Plug 3B</t>
  </si>
  <si>
    <t>14 on drawing cage for cv 117,5 for 3” valve</t>
  </si>
  <si>
    <t>Grease PS6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</si>
</sst>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7" fillId="0" borderId="0" xfId="0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strumentteam.no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topLeftCell="A7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375" style="1" customWidth="1"/>
    <col min="6" max="6" width="18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O5" s="85"/>
      <c r="P5" s="8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97" t="s">
        <v>73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64</v>
      </c>
      <c r="E7" s="17"/>
      <c r="F7" s="85"/>
      <c r="G7" s="21"/>
      <c r="H7" s="33" t="s">
        <v>1</v>
      </c>
      <c r="I7" s="17"/>
      <c r="J7" s="77">
        <v>41108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  <c r="R8" s="97" t="s">
        <v>73</v>
      </c>
    </row>
    <row r="9" spans="1:230" ht="15.75" customHeight="1">
      <c r="A9" s="17"/>
      <c r="B9" s="21"/>
      <c r="C9" s="21"/>
      <c r="D9" s="87" t="s">
        <v>65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66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67</v>
      </c>
      <c r="E11" s="17"/>
      <c r="F11" s="84"/>
      <c r="G11" s="17"/>
      <c r="H11" s="20" t="s">
        <v>17</v>
      </c>
      <c r="I11" s="20"/>
      <c r="J11" s="34" t="s">
        <v>72</v>
      </c>
      <c r="K11" s="21"/>
      <c r="R11" s="97" t="s">
        <v>73</v>
      </c>
    </row>
    <row r="12" spans="1:230" ht="15.75" customHeight="1">
      <c r="A12" s="17"/>
      <c r="B12" s="81" t="s">
        <v>30</v>
      </c>
      <c r="C12" s="21"/>
      <c r="D12" s="87" t="s">
        <v>68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87" t="s">
        <v>69</v>
      </c>
      <c r="E13" s="17"/>
      <c r="F13" s="84"/>
      <c r="G13" s="17"/>
      <c r="H13" s="20" t="s">
        <v>52</v>
      </c>
      <c r="I13" s="21"/>
      <c r="J13" s="82" t="s">
        <v>48</v>
      </c>
      <c r="K13" s="21"/>
      <c r="R13" s="97" t="s">
        <v>73</v>
      </c>
    </row>
    <row r="14" spans="1:230" ht="15.75" customHeight="1">
      <c r="A14" s="17"/>
      <c r="B14" s="81" t="s">
        <v>47</v>
      </c>
      <c r="C14" s="17"/>
      <c r="D14" s="87" t="s">
        <v>70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87" t="s">
        <v>71</v>
      </c>
      <c r="E15" s="17"/>
      <c r="F15" s="84"/>
      <c r="G15" s="17"/>
      <c r="H15" s="20" t="s">
        <v>47</v>
      </c>
      <c r="J15" s="89" t="s">
        <v>61</v>
      </c>
      <c r="K15" s="21"/>
      <c r="R15" s="97" t="s">
        <v>73</v>
      </c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R18" s="97" t="s">
        <v>73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4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4"/>
      <c r="H20" s="49"/>
      <c r="I20" s="50"/>
      <c r="J20" s="50"/>
      <c r="K20" s="12"/>
      <c r="R20" s="97" t="s">
        <v>73</v>
      </c>
    </row>
    <row r="21" spans="1:230" s="17" customFormat="1" ht="15.75" customHeight="1">
      <c r="B21" s="12">
        <v>1</v>
      </c>
      <c r="C21" s="11"/>
      <c r="D21" s="17" t="s">
        <v>90</v>
      </c>
      <c r="E21" s="17" t="s">
        <v>91</v>
      </c>
      <c r="G21" s="93">
        <v>1</v>
      </c>
      <c r="H21" s="51">
        <f>ROUND(P21,0)</f>
        <v>82</v>
      </c>
      <c r="I21" s="50"/>
      <c r="J21" s="50">
        <f>G21*H21</f>
        <v>82</v>
      </c>
      <c r="K21" s="79" t="s">
        <v>62</v>
      </c>
      <c r="L21" s="40">
        <v>9100</v>
      </c>
      <c r="M21" s="40">
        <v>0.45</v>
      </c>
      <c r="N21" s="92">
        <f>L21*M21/100</f>
        <v>40.950000000000003</v>
      </c>
      <c r="O21" s="88">
        <v>0.5</v>
      </c>
      <c r="P21" s="40">
        <f>N21/(1-O21)</f>
        <v>81.900000000000006</v>
      </c>
      <c r="Q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G22" s="93"/>
      <c r="H22" s="51"/>
      <c r="I22" s="50"/>
      <c r="J22" s="50"/>
      <c r="K22" s="79"/>
      <c r="L22" s="40"/>
      <c r="M22" s="40"/>
      <c r="N22" s="92"/>
      <c r="O22" s="88"/>
      <c r="P22" s="40"/>
      <c r="Q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>
        <v>2</v>
      </c>
      <c r="C23" s="11"/>
      <c r="D23" s="17" t="s">
        <v>74</v>
      </c>
      <c r="E23" s="17" t="s">
        <v>86</v>
      </c>
      <c r="G23" s="93">
        <v>1</v>
      </c>
      <c r="H23" s="51">
        <f t="shared" ref="H23:H38" si="0">ROUND(P23,0)</f>
        <v>5175</v>
      </c>
      <c r="I23" s="50"/>
      <c r="J23" s="50">
        <f>G23*H23</f>
        <v>5175</v>
      </c>
      <c r="K23" s="79" t="s">
        <v>87</v>
      </c>
      <c r="L23" s="40">
        <v>575000</v>
      </c>
      <c r="M23" s="40">
        <v>0.45</v>
      </c>
      <c r="N23" s="92">
        <f>L23*M23/100</f>
        <v>2587.5</v>
      </c>
      <c r="O23" s="88">
        <v>0.5</v>
      </c>
      <c r="P23" s="40">
        <f>N23/(1-O23)</f>
        <v>5175</v>
      </c>
      <c r="Q23" s="40"/>
      <c r="R23" s="97" t="s">
        <v>73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88</v>
      </c>
      <c r="G24" s="93"/>
      <c r="H24" s="51"/>
      <c r="I24" s="50"/>
      <c r="J24" s="50"/>
      <c r="K24" s="79"/>
      <c r="L24" s="40" t="s">
        <v>89</v>
      </c>
      <c r="M24" s="40"/>
      <c r="N24" s="92"/>
      <c r="O24" s="88"/>
      <c r="P24" s="40"/>
      <c r="Q24" s="40"/>
      <c r="R24" s="9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>
        <v>3</v>
      </c>
      <c r="C25" s="11"/>
      <c r="D25" s="17" t="s">
        <v>75</v>
      </c>
      <c r="E25" s="17" t="s">
        <v>93</v>
      </c>
      <c r="G25" s="93">
        <v>1</v>
      </c>
      <c r="H25" s="51">
        <f t="shared" si="0"/>
        <v>95</v>
      </c>
      <c r="I25" s="50"/>
      <c r="J25" s="50">
        <f t="shared" ref="J25:J27" si="1">G25*H25</f>
        <v>95</v>
      </c>
      <c r="K25" s="79" t="s">
        <v>62</v>
      </c>
      <c r="L25" s="40">
        <v>10500</v>
      </c>
      <c r="M25" s="40">
        <v>0.45</v>
      </c>
      <c r="N25" s="92">
        <f t="shared" ref="N25:N27" si="2">L25*M25/100</f>
        <v>47.25</v>
      </c>
      <c r="O25" s="88">
        <v>0.5</v>
      </c>
      <c r="P25" s="40">
        <f t="shared" ref="P25:P27" si="3">N25/(1-O25)</f>
        <v>94.5</v>
      </c>
      <c r="Q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>
        <v>4</v>
      </c>
      <c r="C26" s="11"/>
      <c r="D26" s="17" t="s">
        <v>85</v>
      </c>
      <c r="E26" s="17" t="s">
        <v>92</v>
      </c>
      <c r="G26" s="93">
        <v>1</v>
      </c>
      <c r="H26" s="51">
        <f t="shared" si="0"/>
        <v>66</v>
      </c>
      <c r="I26" s="50"/>
      <c r="J26" s="50">
        <f t="shared" si="1"/>
        <v>66</v>
      </c>
      <c r="K26" s="79" t="s">
        <v>62</v>
      </c>
      <c r="L26" s="96">
        <v>7300</v>
      </c>
      <c r="M26" s="40">
        <v>0.45</v>
      </c>
      <c r="N26" s="92">
        <f t="shared" si="2"/>
        <v>32.85</v>
      </c>
      <c r="O26" s="88">
        <v>0.5</v>
      </c>
      <c r="P26" s="40">
        <f t="shared" si="3"/>
        <v>65.7</v>
      </c>
      <c r="Q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>
        <v>5</v>
      </c>
      <c r="C27" s="11"/>
      <c r="D27" s="17" t="s">
        <v>85</v>
      </c>
      <c r="E27" s="17" t="s">
        <v>92</v>
      </c>
      <c r="G27" s="93">
        <v>1</v>
      </c>
      <c r="H27" s="51">
        <f t="shared" si="0"/>
        <v>66</v>
      </c>
      <c r="I27" s="50"/>
      <c r="J27" s="50">
        <f t="shared" si="1"/>
        <v>66</v>
      </c>
      <c r="K27" s="79" t="s">
        <v>62</v>
      </c>
      <c r="L27" s="96">
        <v>7300</v>
      </c>
      <c r="M27" s="40">
        <v>0.45</v>
      </c>
      <c r="N27" s="92">
        <f t="shared" si="2"/>
        <v>32.85</v>
      </c>
      <c r="O27" s="88">
        <v>0.5</v>
      </c>
      <c r="P27" s="40">
        <f t="shared" si="3"/>
        <v>65.7</v>
      </c>
      <c r="Q27" s="40"/>
      <c r="R27" s="97" t="s">
        <v>73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>
        <v>6</v>
      </c>
      <c r="C28" s="11"/>
      <c r="D28" s="17" t="s">
        <v>102</v>
      </c>
      <c r="G28" s="93" t="s">
        <v>76</v>
      </c>
      <c r="H28" s="51"/>
      <c r="I28" s="50"/>
      <c r="K28" s="79"/>
      <c r="M28" s="40"/>
      <c r="N28" s="40"/>
      <c r="O28" s="40"/>
      <c r="P28" s="40"/>
      <c r="Q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3"/>
      <c r="H29" s="51"/>
      <c r="I29" s="50"/>
      <c r="K29" s="79"/>
      <c r="L29" s="96"/>
      <c r="M29" s="40"/>
      <c r="N29" s="40"/>
      <c r="O29" s="40"/>
      <c r="P29" s="40"/>
      <c r="Q29" s="40"/>
      <c r="R29" s="97" t="s">
        <v>73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>
        <v>7</v>
      </c>
      <c r="C30" s="11"/>
      <c r="D30" s="17" t="s">
        <v>94</v>
      </c>
      <c r="E30" s="17" t="s">
        <v>101</v>
      </c>
      <c r="G30" s="93">
        <v>1</v>
      </c>
      <c r="H30" s="51">
        <f t="shared" si="0"/>
        <v>527</v>
      </c>
      <c r="I30" s="50"/>
      <c r="J30" s="50">
        <f t="shared" ref="J30:J38" si="4">G30*H30</f>
        <v>527</v>
      </c>
      <c r="K30" s="79" t="s">
        <v>62</v>
      </c>
      <c r="L30" s="17">
        <v>58500</v>
      </c>
      <c r="M30" s="40">
        <v>0.45</v>
      </c>
      <c r="N30" s="92">
        <f t="shared" ref="N30:N38" si="5">L30*M30/100</f>
        <v>263.25</v>
      </c>
      <c r="O30" s="88">
        <v>0.5</v>
      </c>
      <c r="P30" s="40">
        <f t="shared" ref="P30:P38" si="6">N30/(1-O30)</f>
        <v>526.5</v>
      </c>
      <c r="Q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s="17" customFormat="1" ht="15.75" customHeight="1">
      <c r="B31" s="12">
        <v>8</v>
      </c>
      <c r="C31" s="11"/>
      <c r="D31" s="17" t="s">
        <v>84</v>
      </c>
      <c r="E31" s="17" t="s">
        <v>95</v>
      </c>
      <c r="G31" s="98">
        <v>1</v>
      </c>
      <c r="H31" s="51">
        <f t="shared" si="0"/>
        <v>187</v>
      </c>
      <c r="I31" s="50"/>
      <c r="J31" s="50">
        <f t="shared" si="4"/>
        <v>187</v>
      </c>
      <c r="K31" s="79" t="s">
        <v>62</v>
      </c>
      <c r="L31" s="40">
        <v>20800</v>
      </c>
      <c r="M31" s="40">
        <v>0.45</v>
      </c>
      <c r="N31" s="92">
        <f t="shared" si="5"/>
        <v>93.6</v>
      </c>
      <c r="O31" s="88">
        <v>0.5</v>
      </c>
      <c r="P31" s="40">
        <f t="shared" si="6"/>
        <v>187.2</v>
      </c>
      <c r="Q31" s="40"/>
      <c r="R31" s="97" t="s">
        <v>73</v>
      </c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</row>
    <row r="32" spans="1:230" ht="15.75" customHeight="1">
      <c r="A32" s="17"/>
      <c r="B32" s="12">
        <v>9</v>
      </c>
      <c r="C32" s="11"/>
      <c r="D32" s="17" t="s">
        <v>77</v>
      </c>
      <c r="E32" s="17" t="s">
        <v>96</v>
      </c>
      <c r="F32" s="17"/>
      <c r="G32" s="98">
        <v>1</v>
      </c>
      <c r="H32" s="51">
        <f t="shared" si="0"/>
        <v>11</v>
      </c>
      <c r="I32" s="50"/>
      <c r="J32" s="50">
        <f t="shared" si="4"/>
        <v>11</v>
      </c>
      <c r="K32" s="79" t="s">
        <v>62</v>
      </c>
      <c r="L32" s="40">
        <v>1200</v>
      </c>
      <c r="M32" s="40">
        <v>0.45</v>
      </c>
      <c r="N32" s="92">
        <f t="shared" si="5"/>
        <v>5.4</v>
      </c>
      <c r="O32" s="88">
        <v>0.5</v>
      </c>
      <c r="P32" s="40">
        <f t="shared" si="6"/>
        <v>10.8</v>
      </c>
    </row>
    <row r="33" spans="1:230" ht="15.75" customHeight="1">
      <c r="A33" s="17"/>
      <c r="B33" s="12"/>
      <c r="C33" s="11"/>
      <c r="D33" s="17" t="s">
        <v>78</v>
      </c>
      <c r="E33" s="17" t="s">
        <v>96</v>
      </c>
      <c r="F33" s="17"/>
      <c r="G33" s="98">
        <v>1</v>
      </c>
      <c r="H33" s="51">
        <f t="shared" si="0"/>
        <v>18</v>
      </c>
      <c r="I33" s="50"/>
      <c r="J33" s="50">
        <f t="shared" si="4"/>
        <v>18</v>
      </c>
      <c r="K33" s="79" t="s">
        <v>62</v>
      </c>
      <c r="L33" s="40">
        <v>2000</v>
      </c>
      <c r="M33" s="40">
        <v>0.45</v>
      </c>
      <c r="N33" s="92">
        <f t="shared" si="5"/>
        <v>9</v>
      </c>
      <c r="O33" s="88">
        <v>0.5</v>
      </c>
      <c r="P33" s="40">
        <f t="shared" si="6"/>
        <v>18</v>
      </c>
    </row>
    <row r="34" spans="1:230" ht="15.75" customHeight="1">
      <c r="A34" s="17"/>
      <c r="B34" s="12">
        <v>10</v>
      </c>
      <c r="C34" s="11"/>
      <c r="D34" s="17" t="s">
        <v>80</v>
      </c>
      <c r="E34" s="17" t="s">
        <v>98</v>
      </c>
      <c r="F34" s="17"/>
      <c r="G34" s="98">
        <v>1</v>
      </c>
      <c r="H34" s="51">
        <f t="shared" si="0"/>
        <v>1</v>
      </c>
      <c r="I34" s="50"/>
      <c r="J34" s="50">
        <f t="shared" si="4"/>
        <v>1</v>
      </c>
      <c r="K34" s="79" t="s">
        <v>62</v>
      </c>
      <c r="L34" s="40">
        <v>100</v>
      </c>
      <c r="M34" s="40">
        <v>0.45</v>
      </c>
      <c r="N34" s="92">
        <f t="shared" si="5"/>
        <v>0.45</v>
      </c>
      <c r="O34" s="88">
        <v>0.5</v>
      </c>
      <c r="P34" s="40">
        <f t="shared" si="6"/>
        <v>0.9</v>
      </c>
    </row>
    <row r="35" spans="1:230" ht="15.75" customHeight="1">
      <c r="A35" s="17"/>
      <c r="B35" s="12"/>
      <c r="C35" s="11"/>
      <c r="D35" s="17" t="s">
        <v>79</v>
      </c>
      <c r="E35" s="17" t="s">
        <v>97</v>
      </c>
      <c r="F35" s="17"/>
      <c r="G35" s="98">
        <v>1</v>
      </c>
      <c r="H35" s="51">
        <f t="shared" si="0"/>
        <v>4</v>
      </c>
      <c r="I35" s="50"/>
      <c r="J35" s="50">
        <f t="shared" si="4"/>
        <v>4</v>
      </c>
      <c r="K35" s="79" t="s">
        <v>62</v>
      </c>
      <c r="L35" s="40">
        <v>400</v>
      </c>
      <c r="M35" s="40">
        <v>0.45</v>
      </c>
      <c r="N35" s="92">
        <f t="shared" si="5"/>
        <v>1.8</v>
      </c>
      <c r="O35" s="88">
        <v>0.5</v>
      </c>
      <c r="P35" s="40">
        <f t="shared" si="6"/>
        <v>3.6</v>
      </c>
    </row>
    <row r="36" spans="1:230" ht="15.75" customHeight="1">
      <c r="A36" s="17"/>
      <c r="B36" s="12">
        <v>11</v>
      </c>
      <c r="C36" s="11"/>
      <c r="D36" s="17" t="s">
        <v>81</v>
      </c>
      <c r="E36" s="17" t="s">
        <v>99</v>
      </c>
      <c r="F36" s="17"/>
      <c r="G36" s="98">
        <v>1</v>
      </c>
      <c r="H36" s="51">
        <f t="shared" si="0"/>
        <v>296</v>
      </c>
      <c r="I36" s="50"/>
      <c r="J36" s="50">
        <f t="shared" si="4"/>
        <v>296</v>
      </c>
      <c r="K36" s="79" t="s">
        <v>62</v>
      </c>
      <c r="L36" s="40">
        <v>32900</v>
      </c>
      <c r="M36" s="40">
        <v>0.45</v>
      </c>
      <c r="N36" s="92">
        <f t="shared" si="5"/>
        <v>148.05000000000001</v>
      </c>
      <c r="O36" s="88">
        <v>0.5</v>
      </c>
      <c r="P36" s="40">
        <f t="shared" si="6"/>
        <v>296.10000000000002</v>
      </c>
    </row>
    <row r="37" spans="1:230" ht="15.75" customHeight="1">
      <c r="A37" s="17"/>
      <c r="B37" s="12">
        <v>12</v>
      </c>
      <c r="C37" s="11"/>
      <c r="D37" s="17" t="s">
        <v>82</v>
      </c>
      <c r="E37" s="17" t="s">
        <v>100</v>
      </c>
      <c r="F37" s="17"/>
      <c r="G37" s="98">
        <v>1</v>
      </c>
      <c r="H37" s="51">
        <f t="shared" si="0"/>
        <v>117</v>
      </c>
      <c r="I37" s="50"/>
      <c r="J37" s="50">
        <f t="shared" si="4"/>
        <v>117</v>
      </c>
      <c r="K37" s="79" t="s">
        <v>62</v>
      </c>
      <c r="L37" s="40">
        <v>13000</v>
      </c>
      <c r="M37" s="40">
        <v>0.45</v>
      </c>
      <c r="N37" s="92">
        <f t="shared" si="5"/>
        <v>58.5</v>
      </c>
      <c r="O37" s="88">
        <v>0.5</v>
      </c>
      <c r="P37" s="40">
        <f t="shared" si="6"/>
        <v>117</v>
      </c>
    </row>
    <row r="38" spans="1:230" ht="15.75" customHeight="1">
      <c r="A38" s="17"/>
      <c r="B38" s="12">
        <v>13</v>
      </c>
      <c r="C38" s="11"/>
      <c r="D38" s="17" t="s">
        <v>83</v>
      </c>
      <c r="E38" s="17" t="s">
        <v>103</v>
      </c>
      <c r="F38" s="17"/>
      <c r="G38" s="98">
        <v>1</v>
      </c>
      <c r="H38" s="51">
        <f t="shared" si="0"/>
        <v>111</v>
      </c>
      <c r="I38" s="50"/>
      <c r="J38" s="50">
        <f t="shared" si="4"/>
        <v>111</v>
      </c>
      <c r="K38" s="79" t="s">
        <v>62</v>
      </c>
      <c r="L38" s="40">
        <v>12300</v>
      </c>
      <c r="M38" s="40">
        <v>0.45</v>
      </c>
      <c r="N38" s="92">
        <f t="shared" si="5"/>
        <v>55.35</v>
      </c>
      <c r="O38" s="88">
        <v>0.5</v>
      </c>
      <c r="P38" s="40">
        <f t="shared" si="6"/>
        <v>110.7</v>
      </c>
    </row>
    <row r="39" spans="1:230" ht="15.75" customHeight="1">
      <c r="A39" s="17"/>
      <c r="B39" s="12"/>
      <c r="C39" s="11"/>
      <c r="D39" s="17"/>
      <c r="E39" s="17"/>
      <c r="F39" s="17"/>
      <c r="G39" s="98"/>
      <c r="H39" s="99"/>
      <c r="I39" s="50"/>
      <c r="J39" s="17"/>
      <c r="K39" s="79"/>
      <c r="L39" s="40"/>
      <c r="M39" s="40"/>
    </row>
    <row r="40" spans="1:230" ht="15.75" customHeight="1" thickBot="1">
      <c r="A40" s="17"/>
      <c r="B40" s="61"/>
      <c r="C40" s="62"/>
      <c r="D40" s="63"/>
      <c r="E40" s="64"/>
      <c r="F40" s="65"/>
      <c r="G40" s="95"/>
      <c r="H40" s="66"/>
      <c r="I40" s="67"/>
      <c r="J40" s="67"/>
      <c r="K40" s="80"/>
      <c r="L40" s="40"/>
    </row>
    <row r="41" spans="1:230" s="17" customFormat="1" ht="15.75" customHeight="1"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6756</v>
      </c>
      <c r="K41" s="60"/>
      <c r="L41" s="40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0</v>
      </c>
      <c r="K42" s="58"/>
      <c r="L42" s="40"/>
      <c r="M42" s="84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  <c r="L43" s="40"/>
      <c r="M43" s="84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 thickBot="1"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  <c r="L44" s="40"/>
      <c r="M44" s="84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2"/>
      <c r="E45" s="21"/>
      <c r="F45" s="11"/>
      <c r="G45" s="31" t="s">
        <v>35</v>
      </c>
      <c r="H45" s="51" t="s">
        <v>4</v>
      </c>
      <c r="I45" s="50"/>
      <c r="J45" s="50">
        <f>SUM(J41:J44)</f>
        <v>6756</v>
      </c>
      <c r="K45" s="60"/>
      <c r="L45" s="40"/>
      <c r="M45" s="84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 thickBot="1">
      <c r="B46" s="62"/>
      <c r="C46" s="62"/>
      <c r="D46" s="61"/>
      <c r="E46" s="64"/>
      <c r="F46" s="62"/>
      <c r="G46" s="68" t="s">
        <v>34</v>
      </c>
      <c r="H46" s="66" t="s">
        <v>4</v>
      </c>
      <c r="I46" s="67"/>
      <c r="J46" s="67"/>
      <c r="K46" s="69"/>
      <c r="L46" s="40"/>
      <c r="M46" s="84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2"/>
      <c r="F47" s="11"/>
      <c r="G47" s="56" t="s">
        <v>26</v>
      </c>
      <c r="H47" s="51" t="s">
        <v>4</v>
      </c>
      <c r="I47" s="50"/>
      <c r="J47" s="51">
        <f>SUM(J45:J46)</f>
        <v>6756</v>
      </c>
      <c r="K47" s="60"/>
      <c r="L47" s="40"/>
      <c r="M47" s="84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/>
      <c r="F48" s="11"/>
      <c r="G48" s="56"/>
      <c r="H48" s="51"/>
      <c r="I48" s="50"/>
      <c r="J48" s="51"/>
      <c r="K48" s="60"/>
      <c r="L48" s="40"/>
      <c r="M48" s="84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27" t="s">
        <v>44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46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33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31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C56" s="11"/>
      <c r="D56" s="76" t="s">
        <v>36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1"/>
      <c r="C57" s="11"/>
      <c r="D57" s="56" t="s">
        <v>37</v>
      </c>
      <c r="E57" s="18" t="s">
        <v>55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56"/>
      <c r="E58" s="18" t="s">
        <v>56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D59" s="26" t="s">
        <v>38</v>
      </c>
      <c r="E59" s="91" t="s">
        <v>63</v>
      </c>
      <c r="K59" s="21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D60" s="26" t="s">
        <v>39</v>
      </c>
      <c r="E60" s="17" t="s">
        <v>5</v>
      </c>
      <c r="K60" s="21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40</v>
      </c>
      <c r="E61" s="22" t="s">
        <v>21</v>
      </c>
      <c r="K61" s="21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41</v>
      </c>
      <c r="E62" s="23" t="s">
        <v>50</v>
      </c>
      <c r="K62" s="21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42</v>
      </c>
      <c r="E63" s="17" t="s">
        <v>51</v>
      </c>
      <c r="L63" s="84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ht="15.75" customHeight="1">
      <c r="A64" s="17"/>
      <c r="B64" s="11"/>
      <c r="C64" s="11"/>
      <c r="D64" s="12" t="s">
        <v>43</v>
      </c>
      <c r="E64" s="11" t="s">
        <v>22</v>
      </c>
      <c r="F64" s="11"/>
      <c r="G64" s="13"/>
      <c r="H64" s="14"/>
      <c r="I64" s="11"/>
      <c r="J64" s="15"/>
      <c r="K64" s="16"/>
      <c r="M64" s="40"/>
    </row>
    <row r="65" spans="1:13" ht="15.75" customHeight="1">
      <c r="A65" s="17"/>
      <c r="B65" s="11"/>
      <c r="C65" s="11"/>
      <c r="D65" s="12"/>
      <c r="E65" s="11"/>
      <c r="F65" s="11"/>
      <c r="G65" s="13"/>
      <c r="H65" s="14"/>
      <c r="I65" s="11"/>
      <c r="J65" s="15"/>
      <c r="K65" s="16"/>
      <c r="M65" s="40"/>
    </row>
    <row r="66" spans="1:13" ht="15.75" customHeight="1">
      <c r="A66" s="17"/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M66" s="40"/>
    </row>
    <row r="67" spans="1:13" ht="15.75" customHeight="1">
      <c r="A67" s="17"/>
      <c r="B67" s="11"/>
      <c r="C67" s="11"/>
      <c r="D67" s="12"/>
      <c r="E67" s="11"/>
      <c r="F67" s="11"/>
      <c r="G67" s="13"/>
      <c r="H67" s="14"/>
      <c r="I67" s="11"/>
      <c r="J67" s="15"/>
      <c r="K67" s="16"/>
      <c r="M67" s="40"/>
    </row>
    <row r="68" spans="1:13" ht="15.75" customHeight="1">
      <c r="A68" s="17"/>
      <c r="B68" s="11"/>
      <c r="C68" s="11"/>
      <c r="D68" s="12"/>
      <c r="E68" s="11"/>
      <c r="F68" s="11"/>
      <c r="G68" s="13"/>
      <c r="H68" s="14"/>
      <c r="I68" s="11"/>
      <c r="J68" s="15"/>
      <c r="K68" s="16"/>
      <c r="M68" s="40"/>
    </row>
    <row r="69" spans="1:13" ht="15.75" customHeight="1">
      <c r="A69" s="17"/>
      <c r="B69" s="8"/>
      <c r="C69" s="8"/>
      <c r="D69" s="11"/>
      <c r="E69" s="11"/>
      <c r="F69" s="11"/>
      <c r="G69" s="24"/>
      <c r="H69" s="11"/>
      <c r="I69" s="11"/>
      <c r="J69" s="24"/>
      <c r="K69" s="25"/>
      <c r="M69" s="40"/>
    </row>
    <row r="70" spans="1:13" ht="15.75" customHeight="1">
      <c r="A70" s="17"/>
      <c r="B70" s="11" t="s">
        <v>60</v>
      </c>
      <c r="C70" s="11"/>
      <c r="D70" s="11"/>
      <c r="E70" s="11"/>
      <c r="F70" s="11"/>
      <c r="G70" s="24"/>
      <c r="H70" s="11"/>
      <c r="I70" s="11"/>
      <c r="J70" s="24"/>
      <c r="K70" s="24"/>
      <c r="M70" s="40"/>
    </row>
    <row r="71" spans="1:13" ht="15.75" customHeight="1">
      <c r="A71" s="17"/>
      <c r="B71" s="11" t="s">
        <v>59</v>
      </c>
      <c r="C71" s="8"/>
      <c r="D71" s="11"/>
      <c r="E71" s="11"/>
      <c r="F71" s="11"/>
      <c r="G71" s="24"/>
      <c r="H71" s="11"/>
      <c r="I71" s="11"/>
      <c r="J71" s="24"/>
      <c r="K71" s="24"/>
      <c r="M71" s="40"/>
    </row>
    <row r="72" spans="1:13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1:13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1:13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13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13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1:13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3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http://www.instrumentteam.no/_x000a_blocked::http://www.instrumentteam.no/_x000d__x000a_                          http://www.instrumentteam.no/" display="http://www.instrumentteam.no/"/>
  </hyperlinks>
  <printOptions horizontalCentered="1"/>
  <pageMargins left="0.33" right="0.27" top="0.32" bottom="0.33" header="0.24" footer="0.196850393700787"/>
  <pageSetup paperSize="9" scale="68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2012-07-18T12:46:07Z</cp:lastPrinted>
  <dcterms:created xsi:type="dcterms:W3CDTF">2000-06-29T05:08:18Z</dcterms:created>
  <dcterms:modified xsi:type="dcterms:W3CDTF">2012-07-18T12:48:17Z</dcterms:modified>
</cp:coreProperties>
</file>