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H47" i="1" l="1"/>
  <c r="J47" i="1" s="1"/>
  <c r="H43" i="1"/>
  <c r="J43" i="1" s="1"/>
  <c r="H35" i="1"/>
  <c r="J35" i="1" s="1"/>
  <c r="H30" i="1"/>
  <c r="H22" i="1"/>
  <c r="J30" i="1"/>
  <c r="N47" i="1"/>
  <c r="P47" i="1" s="1"/>
  <c r="N43" i="1"/>
  <c r="P43" i="1" s="1"/>
  <c r="N35" i="1"/>
  <c r="P35" i="1" s="1"/>
  <c r="N30" i="1"/>
  <c r="P30" i="1" s="1"/>
  <c r="L47" i="1"/>
  <c r="L43" i="1"/>
  <c r="L35" i="1"/>
  <c r="L30" i="1"/>
  <c r="L22" i="1"/>
  <c r="N22" i="1" l="1"/>
  <c r="P22" i="1" s="1"/>
  <c r="J22" i="1" l="1"/>
  <c r="J51" i="1" s="1"/>
  <c r="J55" i="1" s="1"/>
  <c r="J57" i="1" s="1"/>
</calcChain>
</file>

<file path=xl/sharedStrings.xml><?xml version="1.0" encoding="utf-8"?>
<sst xmlns="http://schemas.openxmlformats.org/spreadsheetml/2006/main" count="127" uniqueCount="102">
  <si>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</si>
  <si>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</si>
  <si>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</si>
  <si>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</si>
  <si>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</si>
  <si>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</si>
  <si>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</si>
  <si>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</si>
  <si>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</si>
  <si>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</si>
  <si>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</si>
  <si>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</si>
  <si>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</si>
  <si>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</si>
  <si>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</si>
  <si>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</si>
  <si>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</si>
  <si>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</si>
  <si>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</si>
  <si>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</si>
  <si>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</si>
  <si>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</si>
  <si>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</si>
  <si>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</si>
  <si>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</si>
  <si>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</si>
  <si>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</si>
  <si>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</si>
  <si>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</si>
  <si>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</si>
  <si>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</si>
  <si>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</si>
  <si>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</si>
  <si>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</si>
  <si>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</si>
  <si>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</si>
  <si>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</si>
  <si>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</si>
  <si>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</si>
  <si>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</si>
  <si>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</si>
  <si>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</si>
  <si>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</si>
  <si>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</si>
  <si>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</si>
  <si>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</si>
  <si>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</si>
  <si>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</si>
  <si>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</si>
  <si>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</si>
  <si>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</si>
  <si>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</si>
  <si>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</si>
  <si>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</si>
  <si>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</si>
  <si>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</si>
  <si>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</si>
  <si>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</si>
  <si>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</si>
  <si>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</si>
  <si>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</si>
  <si>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</si>
  <si>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</si>
  <si>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</si>
  <si>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</si>
  <si>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</si>
  <si>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</si>
  <si>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</si>
  <si>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</si>
  <si>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</si>
  <si>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Dave Ariën</t>
  </si>
  <si>
    <t>Purchase Dept.</t>
  </si>
  <si>
    <t>EXMAR SHIPMANAGEMENT NV</t>
  </si>
  <si>
    <t>As agents to owners</t>
  </si>
  <si>
    <t>Tel office: 32 3 247 50 11</t>
  </si>
  <si>
    <t>    direct: 32 3 247 50 58</t>
  </si>
  <si>
    <t>Fax +32 3 247 50 92</t>
  </si>
  <si>
    <t>E-mail : purchase@shipmanagement.exmar.be www.exmar.be</t>
  </si>
  <si>
    <t>Q2012RH276</t>
  </si>
  <si>
    <t>Q-109-OF-82388</t>
  </si>
  <si>
    <t>Range : 0-10000 mmH2O</t>
  </si>
  <si>
    <t>DP Transmitter type JTD</t>
  </si>
  <si>
    <t>JTD920A-1E1B1-XXXXX-U2C7</t>
  </si>
  <si>
    <t>Range : 0-7000 mmH2O</t>
  </si>
  <si>
    <t>JTG940A-1E1B1-GXXXX-U2</t>
  </si>
  <si>
    <t>GP Transmitter type JTG</t>
  </si>
  <si>
    <t>Range : 0-1 Kgf/cm2</t>
  </si>
  <si>
    <t>JTG940A-1E1B1-XXXXX-U2</t>
  </si>
  <si>
    <t>Range : 0-15 Kgf/cm2</t>
  </si>
  <si>
    <t>JTG960A-1E1B1-XXXXX-U2</t>
  </si>
  <si>
    <t>Range : 0-80 Kgf/cm2</t>
  </si>
  <si>
    <t>Wetted parts: stainless steel</t>
  </si>
  <si>
    <t>Process connection: Rc1/2 bottom</t>
  </si>
  <si>
    <r>
      <t>JTD920A-1E1B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-GXXXX-U2</t>
    </r>
  </si>
  <si>
    <t>Electrical Conduit and Explosion-proof G1/2,FM Intrinsically Safe</t>
  </si>
  <si>
    <t>No display</t>
  </si>
  <si>
    <t>No mounting bracket</t>
  </si>
  <si>
    <t>Electrical connection: G1/2 without approval</t>
  </si>
  <si>
    <t>Process connection: reverse</t>
  </si>
  <si>
    <t>Dito</t>
  </si>
  <si>
    <t>dito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</si>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</sst>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90"/>
  <sheetViews>
    <sheetView tabSelected="1" topLeftCell="A31" zoomScaleNormal="100" workbookViewId="0">
      <selection activeCell="L16" sqref="L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70</v>
      </c>
      <c r="E7" s="17"/>
      <c r="F7" s="85"/>
      <c r="G7" s="21"/>
      <c r="H7" s="33" t="s">
        <v>1</v>
      </c>
      <c r="I7" s="17"/>
      <c r="J7" s="77">
        <v>41108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73</v>
      </c>
      <c r="E10" s="87"/>
      <c r="G10" s="21"/>
      <c r="H10" s="20" t="s">
        <v>16</v>
      </c>
      <c r="J10" s="17" t="s">
        <v>79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74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6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7" t="s">
        <v>93</v>
      </c>
      <c r="E22" s="102" t="s">
        <v>81</v>
      </c>
      <c r="G22" s="110">
        <v>1</v>
      </c>
      <c r="H22" s="107">
        <f>ROUND(P22,0)</f>
        <v>1008</v>
      </c>
      <c r="I22" s="50"/>
      <c r="J22" s="50">
        <f>G22*H22</f>
        <v>1008</v>
      </c>
      <c r="K22" s="79" t="s">
        <v>101</v>
      </c>
      <c r="L22" s="108">
        <f>310+15</f>
        <v>325</v>
      </c>
      <c r="M22" s="17">
        <v>0.155</v>
      </c>
      <c r="N22" s="113">
        <f>L22*1000*M22/100</f>
        <v>503.75</v>
      </c>
      <c r="O22" s="114">
        <v>0.5</v>
      </c>
      <c r="P22" s="17">
        <f>N22/(1-O22)</f>
        <v>1007.5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91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92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94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95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96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B30" s="100">
        <v>2</v>
      </c>
      <c r="C30" s="100"/>
      <c r="D30" s="105" t="s">
        <v>82</v>
      </c>
      <c r="E30" s="102" t="s">
        <v>99</v>
      </c>
      <c r="G30" s="95">
        <v>3</v>
      </c>
      <c r="H30" s="107">
        <f>ROUND(P30,0)</f>
        <v>992</v>
      </c>
      <c r="I30" s="94"/>
      <c r="J30" s="50">
        <f>G30*H30</f>
        <v>2976</v>
      </c>
      <c r="K30" s="79" t="s">
        <v>101</v>
      </c>
      <c r="L30" s="95">
        <f>320</f>
        <v>320</v>
      </c>
      <c r="M30" s="17">
        <v>0.155</v>
      </c>
      <c r="N30" s="113">
        <f>L30*1000*M30/100</f>
        <v>496</v>
      </c>
      <c r="O30" s="114">
        <v>0.5</v>
      </c>
      <c r="P30" s="17">
        <f>N30/(1-O30)</f>
        <v>992</v>
      </c>
    </row>
    <row r="31" spans="1:16" s="95" customFormat="1" ht="15.75" customHeight="1">
      <c r="B31" s="100"/>
      <c r="C31" s="100"/>
      <c r="D31" s="105"/>
      <c r="E31" s="104" t="s">
        <v>83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97</v>
      </c>
      <c r="H32" s="107"/>
      <c r="I32" s="94"/>
      <c r="J32" s="94"/>
      <c r="K32" s="94"/>
    </row>
    <row r="33" spans="2:16" s="95" customFormat="1" ht="15.75" customHeight="1">
      <c r="B33" s="100"/>
      <c r="C33" s="100"/>
      <c r="D33" s="105"/>
      <c r="E33" s="104" t="s">
        <v>98</v>
      </c>
      <c r="H33" s="107"/>
      <c r="I33" s="94"/>
      <c r="J33" s="94"/>
      <c r="K33" s="94"/>
    </row>
    <row r="34" spans="2:16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2:16" s="95" customFormat="1" ht="15.75" customHeight="1">
      <c r="B35" s="100">
        <v>3</v>
      </c>
      <c r="C35" s="100"/>
      <c r="D35" s="105" t="s">
        <v>84</v>
      </c>
      <c r="E35" s="102" t="s">
        <v>85</v>
      </c>
      <c r="G35" s="95">
        <v>1</v>
      </c>
      <c r="H35" s="107">
        <f>ROUND(P35,0)</f>
        <v>1023</v>
      </c>
      <c r="I35" s="94"/>
      <c r="J35" s="50">
        <f>G35*H35</f>
        <v>1023</v>
      </c>
      <c r="K35" s="79" t="s">
        <v>101</v>
      </c>
      <c r="L35" s="95">
        <f>305+10+15</f>
        <v>330</v>
      </c>
      <c r="M35" s="17">
        <v>0.155</v>
      </c>
      <c r="N35" s="113">
        <f>L35*1000*M35/100</f>
        <v>511.5</v>
      </c>
      <c r="O35" s="114">
        <v>0.5</v>
      </c>
      <c r="P35" s="17">
        <f>N35/(1-O35)</f>
        <v>1023</v>
      </c>
    </row>
    <row r="36" spans="2:16" s="95" customFormat="1" ht="15.75" customHeight="1">
      <c r="B36" s="100"/>
      <c r="C36" s="100"/>
      <c r="D36" s="105"/>
      <c r="E36" s="104" t="s">
        <v>86</v>
      </c>
      <c r="H36" s="107"/>
      <c r="I36" s="94"/>
      <c r="J36" s="94"/>
      <c r="K36" s="94"/>
    </row>
    <row r="37" spans="2:16" s="95" customFormat="1" ht="15.75" customHeight="1">
      <c r="B37" s="100"/>
      <c r="C37" s="100"/>
      <c r="D37" s="105"/>
      <c r="E37" s="104" t="s">
        <v>91</v>
      </c>
      <c r="H37" s="107"/>
      <c r="I37" s="94"/>
      <c r="J37" s="94"/>
      <c r="K37" s="94"/>
    </row>
    <row r="38" spans="2:16" s="95" customFormat="1" ht="15.75" customHeight="1">
      <c r="B38" s="100"/>
      <c r="C38" s="100"/>
      <c r="D38" s="105"/>
      <c r="E38" s="104" t="s">
        <v>92</v>
      </c>
      <c r="H38" s="107"/>
      <c r="I38" s="94"/>
      <c r="J38" s="94"/>
      <c r="K38" s="94"/>
    </row>
    <row r="39" spans="2:16" s="95" customFormat="1" ht="15.75" customHeight="1">
      <c r="B39" s="100"/>
      <c r="C39" s="100"/>
      <c r="D39" s="105"/>
      <c r="E39" s="104" t="s">
        <v>94</v>
      </c>
      <c r="H39" s="107"/>
      <c r="I39" s="94"/>
      <c r="J39" s="94"/>
      <c r="K39" s="94"/>
    </row>
    <row r="40" spans="2:16" s="95" customFormat="1" ht="15.75" customHeight="1">
      <c r="B40" s="100"/>
      <c r="C40" s="100"/>
      <c r="D40" s="105"/>
      <c r="E40" s="104" t="s">
        <v>95</v>
      </c>
      <c r="H40" s="107"/>
      <c r="I40" s="94"/>
      <c r="J40" s="94"/>
      <c r="K40" s="94"/>
    </row>
    <row r="41" spans="2:16" s="95" customFormat="1" ht="15.75" customHeight="1">
      <c r="B41" s="100"/>
      <c r="C41" s="100"/>
      <c r="D41" s="105"/>
      <c r="E41" s="104" t="s">
        <v>96</v>
      </c>
      <c r="H41" s="107"/>
      <c r="I41" s="94"/>
      <c r="J41" s="94"/>
      <c r="K41" s="94"/>
    </row>
    <row r="42" spans="2:16" s="95" customFormat="1" ht="15.75" customHeight="1">
      <c r="B42" s="100"/>
      <c r="C42" s="100"/>
      <c r="D42" s="105"/>
      <c r="E42" s="104"/>
      <c r="H42" s="107"/>
      <c r="I42" s="94"/>
      <c r="J42" s="94"/>
      <c r="K42" s="94"/>
    </row>
    <row r="43" spans="2:16" s="95" customFormat="1" ht="15.75" customHeight="1">
      <c r="B43" s="100">
        <v>4</v>
      </c>
      <c r="C43" s="100"/>
      <c r="D43" s="105" t="s">
        <v>87</v>
      </c>
      <c r="E43" s="102" t="s">
        <v>100</v>
      </c>
      <c r="G43" s="95">
        <v>2</v>
      </c>
      <c r="H43" s="107">
        <f>ROUND(P43,0)</f>
        <v>977</v>
      </c>
      <c r="I43" s="94"/>
      <c r="J43" s="50">
        <f>G43*H43</f>
        <v>1954</v>
      </c>
      <c r="K43" s="79" t="s">
        <v>101</v>
      </c>
      <c r="L43" s="95">
        <f>305+10</f>
        <v>315</v>
      </c>
      <c r="M43" s="17">
        <v>0.155</v>
      </c>
      <c r="N43" s="113">
        <f>L43*1000*M43/100</f>
        <v>488.25</v>
      </c>
      <c r="O43" s="114">
        <v>0.5</v>
      </c>
      <c r="P43" s="17">
        <f>N43/(1-O43)</f>
        <v>976.5</v>
      </c>
    </row>
    <row r="44" spans="2:16" s="95" customFormat="1" ht="15.75" customHeight="1">
      <c r="B44" s="100"/>
      <c r="C44" s="100"/>
      <c r="D44" s="105"/>
      <c r="E44" s="104" t="s">
        <v>88</v>
      </c>
      <c r="H44" s="107"/>
      <c r="I44" s="94"/>
      <c r="J44" s="94"/>
      <c r="K44" s="94"/>
    </row>
    <row r="45" spans="2:16" s="95" customFormat="1" ht="15.75" customHeight="1">
      <c r="B45" s="100"/>
      <c r="C45" s="100"/>
      <c r="D45" s="105"/>
      <c r="E45" s="104" t="s">
        <v>97</v>
      </c>
      <c r="H45" s="107"/>
      <c r="I45" s="94"/>
      <c r="J45" s="94"/>
      <c r="K45" s="94"/>
    </row>
    <row r="46" spans="2:16" s="95" customFormat="1" ht="15.75" customHeight="1">
      <c r="B46" s="100"/>
      <c r="C46" s="100"/>
      <c r="D46" s="105"/>
      <c r="E46" s="104"/>
      <c r="H46" s="107"/>
      <c r="I46" s="94"/>
      <c r="J46" s="94"/>
      <c r="K46" s="94"/>
    </row>
    <row r="47" spans="2:16" s="95" customFormat="1" ht="15.75" customHeight="1">
      <c r="B47" s="100">
        <v>5</v>
      </c>
      <c r="C47" s="100"/>
      <c r="D47" s="105" t="s">
        <v>89</v>
      </c>
      <c r="E47" s="102" t="s">
        <v>100</v>
      </c>
      <c r="G47" s="95">
        <v>2</v>
      </c>
      <c r="H47" s="107">
        <f>ROUND(P47,0)</f>
        <v>977</v>
      </c>
      <c r="I47" s="94"/>
      <c r="J47" s="50">
        <f>G47*H47</f>
        <v>1954</v>
      </c>
      <c r="K47" s="79" t="s">
        <v>101</v>
      </c>
      <c r="L47" s="95">
        <f>305+10</f>
        <v>315</v>
      </c>
      <c r="M47" s="17">
        <v>0.155</v>
      </c>
      <c r="N47" s="113">
        <f>L47*1000*M47/100</f>
        <v>488.25</v>
      </c>
      <c r="O47" s="114">
        <v>0.5</v>
      </c>
      <c r="P47" s="17">
        <f>N47/(1-O47)</f>
        <v>976.5</v>
      </c>
    </row>
    <row r="48" spans="2:16" s="95" customFormat="1" ht="15.75" customHeight="1">
      <c r="B48" s="100"/>
      <c r="C48" s="100"/>
      <c r="D48" s="105"/>
      <c r="E48" s="104" t="s">
        <v>90</v>
      </c>
      <c r="H48" s="107"/>
      <c r="I48" s="94"/>
      <c r="J48" s="94"/>
      <c r="K48" s="94"/>
    </row>
    <row r="49" spans="1:230" s="95" customFormat="1" ht="15.75" customHeight="1">
      <c r="B49" s="100"/>
      <c r="C49" s="100"/>
      <c r="D49" s="105"/>
      <c r="E49" s="104" t="s">
        <v>97</v>
      </c>
      <c r="H49" s="107"/>
      <c r="I49" s="94"/>
      <c r="J49" s="94"/>
      <c r="K49" s="94"/>
    </row>
    <row r="50" spans="1:230" ht="15.75" customHeight="1" thickBot="1">
      <c r="A50" s="17"/>
      <c r="B50" s="61"/>
      <c r="C50" s="62"/>
      <c r="D50" s="63"/>
      <c r="E50" s="64"/>
      <c r="F50" s="65"/>
      <c r="G50" s="93"/>
      <c r="H50" s="66"/>
      <c r="I50" s="67"/>
      <c r="J50" s="67"/>
      <c r="K50" s="80"/>
    </row>
    <row r="51" spans="1:230" ht="15.75" customHeight="1">
      <c r="A51" s="17"/>
      <c r="B51" s="11"/>
      <c r="C51" s="11"/>
      <c r="D51" s="12"/>
      <c r="E51" s="21"/>
      <c r="F51" s="11"/>
      <c r="G51" s="33" t="s">
        <v>26</v>
      </c>
      <c r="H51" s="51" t="s">
        <v>4</v>
      </c>
      <c r="I51" s="50"/>
      <c r="J51" s="50">
        <f>SUM(J21:J50)</f>
        <v>8915</v>
      </c>
      <c r="K51" s="60"/>
    </row>
    <row r="52" spans="1:230" ht="15.75" customHeight="1">
      <c r="A52" s="17"/>
      <c r="B52" s="11"/>
      <c r="C52" s="11"/>
      <c r="D52" s="12"/>
      <c r="E52" s="44"/>
      <c r="F52" s="42"/>
      <c r="G52" s="43" t="s">
        <v>19</v>
      </c>
      <c r="H52" s="52" t="s">
        <v>4</v>
      </c>
      <c r="I52" s="53"/>
      <c r="J52" s="53">
        <v>150</v>
      </c>
      <c r="K52" s="58"/>
    </row>
    <row r="53" spans="1:230" ht="15.75" customHeight="1">
      <c r="A53" s="17"/>
      <c r="B53" s="11"/>
      <c r="C53" s="11"/>
      <c r="D53" s="12"/>
      <c r="E53" s="45"/>
      <c r="F53" s="46"/>
      <c r="G53" s="57" t="s">
        <v>2</v>
      </c>
      <c r="H53" s="54" t="s">
        <v>4</v>
      </c>
      <c r="I53" s="55"/>
      <c r="J53" s="55">
        <v>0</v>
      </c>
      <c r="K53" s="59"/>
    </row>
    <row r="54" spans="1:230" ht="15.75" customHeight="1" thickBot="1">
      <c r="A54" s="17"/>
      <c r="B54" s="62"/>
      <c r="C54" s="62"/>
      <c r="D54" s="61"/>
      <c r="E54" s="70"/>
      <c r="F54" s="71"/>
      <c r="G54" s="72" t="s">
        <v>20</v>
      </c>
      <c r="H54" s="73" t="s">
        <v>4</v>
      </c>
      <c r="I54" s="74"/>
      <c r="J54" s="74"/>
      <c r="K54" s="75"/>
    </row>
    <row r="55" spans="1:230" ht="15.75" customHeight="1">
      <c r="A55" s="17"/>
      <c r="B55" s="11"/>
      <c r="C55" s="11"/>
      <c r="D55" s="12"/>
      <c r="E55" s="21"/>
      <c r="F55" s="11"/>
      <c r="G55" s="31" t="s">
        <v>33</v>
      </c>
      <c r="H55" s="51" t="s">
        <v>4</v>
      </c>
      <c r="I55" s="50"/>
      <c r="J55" s="50">
        <f>IF(J51&lt;150, 150, J51)</f>
        <v>8915</v>
      </c>
      <c r="K55" s="60"/>
    </row>
    <row r="56" spans="1:230" ht="15.75" customHeight="1" thickBot="1">
      <c r="A56" s="17"/>
      <c r="B56" s="62"/>
      <c r="C56" s="62"/>
      <c r="D56" s="61"/>
      <c r="E56" s="64"/>
      <c r="F56" s="62"/>
      <c r="G56" s="68" t="s">
        <v>32</v>
      </c>
      <c r="H56" s="66" t="s">
        <v>4</v>
      </c>
      <c r="I56" s="67"/>
      <c r="J56" s="67"/>
      <c r="K56" s="69"/>
    </row>
    <row r="57" spans="1:230" ht="15.75" customHeight="1">
      <c r="A57" s="17"/>
      <c r="B57" s="11"/>
      <c r="C57" s="11"/>
      <c r="D57" s="12"/>
      <c r="E57" s="17"/>
      <c r="F57" s="11"/>
      <c r="G57" s="56" t="s">
        <v>26</v>
      </c>
      <c r="H57" s="51" t="s">
        <v>4</v>
      </c>
      <c r="I57" s="50"/>
      <c r="J57" s="51">
        <f>SUM(J55:J56)</f>
        <v>8915</v>
      </c>
      <c r="K57" s="60"/>
    </row>
    <row r="58" spans="1:230" ht="15.75" customHeight="1">
      <c r="A58" s="17"/>
      <c r="B58" s="11"/>
      <c r="C58" s="11"/>
      <c r="D58" s="12"/>
      <c r="E58" s="17"/>
      <c r="F58" s="11"/>
      <c r="G58" s="56"/>
      <c r="H58" s="51"/>
      <c r="I58" s="50"/>
      <c r="J58" s="51"/>
      <c r="K58" s="60"/>
    </row>
    <row r="59" spans="1:230" s="17" customFormat="1" ht="15.75" customHeight="1">
      <c r="B59" s="27" t="s">
        <v>42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8" t="s">
        <v>7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8" t="s">
        <v>44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8" t="s">
        <v>31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8" t="s">
        <v>64</v>
      </c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87" t="s">
        <v>61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7" t="s">
        <v>62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7" t="s">
        <v>63</v>
      </c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8"/>
      <c r="E67" s="11"/>
      <c r="F67" s="11"/>
      <c r="G67" s="13"/>
      <c r="H67" s="19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C68" s="11"/>
      <c r="D68" s="76" t="s">
        <v>34</v>
      </c>
      <c r="E68" s="11"/>
      <c r="F68" s="11"/>
      <c r="G68" s="13"/>
      <c r="H68" s="14"/>
      <c r="I68" s="11"/>
      <c r="J68" s="78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56" t="s">
        <v>35</v>
      </c>
      <c r="E69" s="18" t="s">
        <v>54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56"/>
      <c r="E70" s="18" t="s">
        <v>55</v>
      </c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36</v>
      </c>
      <c r="E71" s="90" t="s">
        <v>53</v>
      </c>
      <c r="K71" s="21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D72" s="26" t="s">
        <v>37</v>
      </c>
      <c r="E72" s="17" t="s">
        <v>5</v>
      </c>
      <c r="K72" s="21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D73" s="26" t="s">
        <v>38</v>
      </c>
      <c r="E73" s="22" t="s">
        <v>21</v>
      </c>
      <c r="K73" s="21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D74" s="26" t="s">
        <v>39</v>
      </c>
      <c r="E74" s="23" t="s">
        <v>48</v>
      </c>
      <c r="K74" s="21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D75" s="26" t="s">
        <v>40</v>
      </c>
      <c r="E75" s="17" t="s">
        <v>49</v>
      </c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 t="s">
        <v>41</v>
      </c>
      <c r="E76" s="11" t="s">
        <v>22</v>
      </c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43</v>
      </c>
      <c r="C78" s="11"/>
      <c r="D78" s="12"/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8"/>
      <c r="C81" s="8"/>
      <c r="D81" s="11"/>
      <c r="E81" s="11"/>
      <c r="F81" s="11"/>
      <c r="G81" s="24"/>
      <c r="H81" s="11"/>
      <c r="I81" s="11"/>
      <c r="J81" s="24"/>
      <c r="K81" s="25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59</v>
      </c>
      <c r="C82" s="11"/>
      <c r="D82" s="11"/>
      <c r="E82" s="11"/>
      <c r="F82" s="11"/>
      <c r="G82" s="24"/>
      <c r="H82" s="11"/>
      <c r="I82" s="11"/>
      <c r="J82" s="24"/>
      <c r="K82" s="24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1" t="s">
        <v>58</v>
      </c>
      <c r="C83" s="8"/>
      <c r="D83" s="11"/>
      <c r="E83" s="11"/>
      <c r="F83" s="11"/>
      <c r="G83" s="24"/>
      <c r="H83" s="11"/>
      <c r="I83" s="11"/>
      <c r="J83" s="24"/>
      <c r="K83" s="24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3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3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3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3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3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3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6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2012-07-18T06:17:22Z</cp:lastPrinted>
  <dcterms:created xsi:type="dcterms:W3CDTF">2000-06-29T05:08:18Z</dcterms:created>
  <dcterms:modified xsi:type="dcterms:W3CDTF">2012-07-18T06:18:30Z</dcterms:modified>
</cp:coreProperties>
</file>