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L31" i="1" l="1"/>
  <c r="L22" i="1" l="1"/>
  <c r="J39" i="1" l="1"/>
  <c r="P39" i="1"/>
  <c r="N39" i="1"/>
  <c r="N31" i="1"/>
  <c r="P31" i="1" s="1"/>
  <c r="H31" i="1" s="1"/>
  <c r="J31" i="1" s="1"/>
  <c r="N22" i="1"/>
  <c r="P22" i="1" l="1"/>
  <c r="H22" i="1" s="1"/>
  <c r="J22" i="1" l="1"/>
  <c r="J46" i="1" s="1"/>
  <c r="J50" i="1" s="1"/>
  <c r="J52" i="1" s="1"/>
</calcChain>
</file>

<file path=xl/sharedStrings.xml><?xml version="1.0" encoding="utf-8"?>
<sst xmlns="http://schemas.openxmlformats.org/spreadsheetml/2006/main" count="119" uniqueCount="101">
  <si>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</si>
  <si>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</si>
  <si>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</si>
  <si>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</si>
  <si>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</si>
  <si>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</si>
  <si>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</si>
  <si>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</si>
  <si>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</si>
  <si>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</si>
  <si>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</si>
  <si>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</si>
  <si>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</si>
  <si>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</si>
  <si>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</si>
  <si>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</si>
  <si>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</si>
  <si>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</si>
  <si>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</si>
  <si>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</si>
  <si>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</si>
  <si>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</si>
  <si>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</si>
  <si>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</si>
  <si>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</si>
  <si>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</si>
  <si>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</si>
  <si>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</si>
  <si>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</si>
  <si>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</si>
  <si>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</si>
  <si>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</si>
  <si>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</si>
  <si>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</si>
  <si>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</si>
  <si>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</si>
  <si>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</si>
  <si>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</si>
  <si>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</si>
  <si>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</si>
  <si>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</si>
  <si>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</si>
  <si>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</si>
  <si>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</si>
  <si>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</si>
  <si>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</si>
  <si>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</si>
  <si>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</si>
  <si>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</si>
  <si>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</si>
  <si>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</si>
  <si>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</si>
  <si>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</si>
  <si>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</si>
  <si>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</si>
  <si>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</si>
  <si>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</si>
  <si>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</si>
  <si>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</si>
  <si>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</si>
  <si>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</si>
  <si>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</si>
  <si>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</si>
  <si>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</si>
  <si>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</si>
  <si>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</si>
  <si>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</si>
  <si>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</si>
  <si>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</si>
  <si>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</si>
  <si>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</t>
  </si>
  <si>
    <t>Micom Co.</t>
  </si>
  <si>
    <t>28 Sherif St., Downtown</t>
  </si>
  <si>
    <t>Cairo</t>
  </si>
  <si>
    <t>Egypt</t>
  </si>
  <si>
    <t>Tel: +202-23945400</t>
  </si>
  <si>
    <t>Fax: +202-23905822</t>
  </si>
  <si>
    <t>Mob.:+20122-5116697</t>
  </si>
  <si>
    <t>Q2012RH266</t>
  </si>
  <si>
    <t>GTX Transmitter Remote seal DP</t>
  </si>
  <si>
    <t>Flush Flange 2 " with 2 meters capillarity</t>
  </si>
  <si>
    <t>Wetted parts: Hasteloy C-276</t>
  </si>
  <si>
    <t>Flange: ANSI150 304SST</t>
  </si>
  <si>
    <t>With indicator</t>
  </si>
  <si>
    <t>With mounting Flange</t>
  </si>
  <si>
    <t>With custom calibration : 0-1000mmH2O</t>
  </si>
  <si>
    <t>GTX transmitter DP</t>
  </si>
  <si>
    <t>Process connection :1/2 NPT with adapater</t>
  </si>
  <si>
    <t>With custom calibration : 0-250mmH2O</t>
  </si>
  <si>
    <t>96*96 Digital controller</t>
  </si>
  <si>
    <t>2 loops</t>
  </si>
  <si>
    <t>2 Analog inputs and 2 analog Outputs</t>
  </si>
  <si>
    <t>2 relays</t>
  </si>
  <si>
    <t>C46A2A2CCP2000</t>
  </si>
  <si>
    <t>2 Transmitter power supply</t>
  </si>
  <si>
    <t>GTX35R-AABA1EDA02-AXXAXA5-R1W1</t>
  </si>
  <si>
    <t>Email Sugimoto</t>
  </si>
  <si>
    <t>GTX31D-AAABDCB-AXXAXA1-R1W1</t>
  </si>
  <si>
    <t>No Hart communication</t>
  </si>
  <si>
    <t>Wetted parts: ASTM B575 (equivalent to Hastelloy C-276)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</si>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</sst>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6" fillId="0" borderId="0" xfId="0" applyFo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3" customWidth="1"/>
    <col min="13" max="13" width="10.37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100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71</v>
      </c>
      <c r="E7" s="17"/>
      <c r="F7" s="84"/>
      <c r="G7" s="21"/>
      <c r="H7" s="33" t="s">
        <v>1</v>
      </c>
      <c r="I7" s="17"/>
      <c r="J7" s="76">
        <v>41248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/>
      <c r="E11" s="17"/>
      <c r="F11" s="83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75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76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77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2" t="s">
        <v>95</v>
      </c>
      <c r="E22" s="112" t="s">
        <v>79</v>
      </c>
      <c r="G22" s="93">
        <v>1</v>
      </c>
      <c r="H22" s="104">
        <f>ROUND(P22,0)</f>
        <v>1772</v>
      </c>
      <c r="I22" s="49"/>
      <c r="J22" s="49">
        <f>G22*H22</f>
        <v>1772</v>
      </c>
      <c r="K22" s="78" t="s">
        <v>70</v>
      </c>
      <c r="L22" s="105">
        <f>589+155+5+20+2+5</f>
        <v>776</v>
      </c>
      <c r="M22" s="17">
        <v>0.13700000000000001</v>
      </c>
      <c r="N22" s="107">
        <f>L22*M22*1000/100</f>
        <v>1063.1200000000001</v>
      </c>
      <c r="O22" s="108">
        <v>0.4</v>
      </c>
      <c r="P22" s="17">
        <f>N22/(1-O22)</f>
        <v>1771.866666666667</v>
      </c>
    </row>
    <row r="23" spans="1:16" s="93" customFormat="1" ht="15.75" customHeight="1">
      <c r="B23" s="100"/>
      <c r="C23" s="97"/>
      <c r="D23" s="112"/>
      <c r="E23" s="112" t="s">
        <v>98</v>
      </c>
      <c r="H23" s="104"/>
      <c r="I23" s="92"/>
      <c r="J23" s="49"/>
      <c r="K23" s="78"/>
      <c r="L23" s="39"/>
      <c r="M23" s="96"/>
      <c r="N23" s="107"/>
      <c r="O23" s="108"/>
      <c r="P23" s="17"/>
    </row>
    <row r="24" spans="1:16" s="93" customFormat="1" ht="15.75" customHeight="1">
      <c r="B24" s="97"/>
      <c r="C24" s="97"/>
      <c r="D24" s="112"/>
      <c r="E24" s="112" t="s">
        <v>80</v>
      </c>
      <c r="H24" s="104"/>
      <c r="I24" s="92"/>
      <c r="J24" s="49"/>
      <c r="K24" s="78"/>
      <c r="M24" s="17"/>
      <c r="N24" s="107"/>
      <c r="O24" s="108"/>
      <c r="P24" s="17"/>
    </row>
    <row r="25" spans="1:16" s="93" customFormat="1" ht="15.75" customHeight="1">
      <c r="B25" s="97"/>
      <c r="C25" s="97"/>
      <c r="D25" s="112"/>
      <c r="E25" s="112" t="s">
        <v>81</v>
      </c>
      <c r="H25" s="104"/>
      <c r="I25" s="92"/>
      <c r="J25" s="49"/>
      <c r="K25" s="78"/>
      <c r="L25" s="109"/>
      <c r="M25" s="96"/>
      <c r="N25" s="107"/>
      <c r="O25" s="108"/>
      <c r="P25" s="17"/>
    </row>
    <row r="26" spans="1:16" s="93" customFormat="1" ht="15.75" customHeight="1">
      <c r="B26" s="97"/>
      <c r="C26" s="97"/>
      <c r="D26" s="112"/>
      <c r="E26" s="112" t="s">
        <v>82</v>
      </c>
      <c r="H26" s="104"/>
      <c r="I26" s="92"/>
      <c r="J26" s="49"/>
      <c r="K26" s="78"/>
      <c r="L26" s="109"/>
      <c r="M26" s="17"/>
      <c r="N26" s="107"/>
      <c r="O26" s="108"/>
      <c r="P26" s="17"/>
    </row>
    <row r="27" spans="1:16" s="93" customFormat="1" ht="15.75" customHeight="1">
      <c r="B27" s="97"/>
      <c r="C27" s="97"/>
      <c r="D27" s="112"/>
      <c r="E27" s="112" t="s">
        <v>83</v>
      </c>
      <c r="H27" s="104"/>
      <c r="I27" s="92"/>
      <c r="J27" s="49"/>
      <c r="K27" s="78"/>
      <c r="L27" s="109"/>
      <c r="M27" s="96"/>
      <c r="N27" s="107"/>
      <c r="O27" s="108"/>
      <c r="P27" s="17"/>
    </row>
    <row r="28" spans="1:16" s="93" customFormat="1" ht="15.75" customHeight="1">
      <c r="B28" s="97"/>
      <c r="C28" s="97"/>
      <c r="D28" s="112"/>
      <c r="E28" s="112" t="s">
        <v>84</v>
      </c>
      <c r="H28" s="104"/>
      <c r="I28" s="92"/>
      <c r="J28" s="49"/>
      <c r="K28" s="78"/>
      <c r="L28" s="39"/>
      <c r="N28" s="107"/>
      <c r="O28" s="108"/>
      <c r="P28" s="17"/>
    </row>
    <row r="29" spans="1:16" s="93" customFormat="1" ht="15.75" customHeight="1">
      <c r="B29" s="97"/>
      <c r="C29" s="97"/>
      <c r="D29" s="112"/>
      <c r="E29" s="112" t="s">
        <v>85</v>
      </c>
      <c r="H29" s="104"/>
      <c r="I29" s="92"/>
      <c r="J29" s="49"/>
      <c r="K29" s="78"/>
      <c r="L29" s="109" t="s">
        <v>96</v>
      </c>
      <c r="M29" s="96"/>
      <c r="N29" s="107"/>
      <c r="O29" s="108"/>
      <c r="P29" s="17"/>
    </row>
    <row r="30" spans="1:16" s="93" customFormat="1" ht="15.75" customHeight="1">
      <c r="B30" s="97"/>
      <c r="C30" s="97"/>
      <c r="D30" s="112"/>
      <c r="E30" s="112"/>
      <c r="H30" s="104"/>
      <c r="I30" s="92"/>
      <c r="J30" s="49"/>
      <c r="K30" s="78"/>
      <c r="L30" s="115">
        <v>41248</v>
      </c>
      <c r="N30" s="107"/>
      <c r="O30" s="108"/>
      <c r="P30" s="17"/>
    </row>
    <row r="31" spans="1:16" s="93" customFormat="1" ht="15.75" customHeight="1">
      <c r="B31" s="97">
        <v>2</v>
      </c>
      <c r="C31" s="97"/>
      <c r="D31" s="102" t="s">
        <v>97</v>
      </c>
      <c r="E31" s="101" t="s">
        <v>86</v>
      </c>
      <c r="G31" s="93">
        <v>1</v>
      </c>
      <c r="H31" s="104">
        <f>ROUND(P31,0)</f>
        <v>874</v>
      </c>
      <c r="I31" s="92"/>
      <c r="J31" s="49">
        <f>G31*H31</f>
        <v>874</v>
      </c>
      <c r="K31" s="78" t="s">
        <v>70</v>
      </c>
      <c r="L31" s="39">
        <f>310+88+6+11+20+12+5</f>
        <v>452</v>
      </c>
      <c r="M31" s="17">
        <v>0.11600000000000001</v>
      </c>
      <c r="N31" s="107">
        <f>L31*M31*1000/100</f>
        <v>524.32000000000005</v>
      </c>
      <c r="O31" s="108">
        <v>0.4</v>
      </c>
      <c r="P31" s="17">
        <f>N31/(1-O31)</f>
        <v>873.86666666666679</v>
      </c>
    </row>
    <row r="32" spans="1:16" s="93" customFormat="1" ht="15.75" customHeight="1">
      <c r="B32" s="97"/>
      <c r="C32" s="97"/>
      <c r="D32" s="102"/>
      <c r="E32" s="101" t="s">
        <v>98</v>
      </c>
      <c r="H32" s="104"/>
      <c r="I32" s="92"/>
      <c r="J32" s="92"/>
      <c r="K32" s="92"/>
      <c r="L32" s="39"/>
    </row>
    <row r="33" spans="1:16" s="93" customFormat="1" ht="15.75" customHeight="1">
      <c r="B33" s="97"/>
      <c r="C33" s="97"/>
      <c r="D33" s="102"/>
      <c r="E33" s="112" t="s">
        <v>99</v>
      </c>
      <c r="H33" s="104"/>
      <c r="I33" s="92"/>
      <c r="J33" s="92"/>
      <c r="K33" s="92"/>
      <c r="L33" s="39"/>
    </row>
    <row r="34" spans="1:16" s="93" customFormat="1" ht="15.75" customHeight="1">
      <c r="B34" s="97"/>
      <c r="C34" s="97"/>
      <c r="D34" s="102"/>
      <c r="E34" s="101" t="s">
        <v>87</v>
      </c>
      <c r="H34" s="104"/>
      <c r="I34" s="92"/>
      <c r="J34" s="92"/>
      <c r="K34" s="92"/>
      <c r="L34" s="39"/>
    </row>
    <row r="35" spans="1:16" s="93" customFormat="1" ht="15.75" customHeight="1">
      <c r="B35" s="97"/>
      <c r="C35" s="97"/>
      <c r="D35" s="102"/>
      <c r="E35" s="112" t="s">
        <v>83</v>
      </c>
      <c r="H35" s="104"/>
      <c r="I35" s="92"/>
      <c r="J35" s="92"/>
      <c r="K35" s="92"/>
      <c r="L35" s="39"/>
    </row>
    <row r="36" spans="1:16" s="93" customFormat="1" ht="15.75" customHeight="1">
      <c r="B36" s="97"/>
      <c r="C36" s="97"/>
      <c r="D36" s="102"/>
      <c r="E36" s="112" t="s">
        <v>84</v>
      </c>
      <c r="H36" s="104"/>
      <c r="I36" s="92"/>
      <c r="J36" s="92"/>
      <c r="K36" s="92"/>
      <c r="L36" s="39"/>
    </row>
    <row r="37" spans="1:16" s="93" customFormat="1" ht="15.75" customHeight="1">
      <c r="B37" s="97"/>
      <c r="C37" s="97"/>
      <c r="D37" s="102"/>
      <c r="E37" s="112" t="s">
        <v>88</v>
      </c>
      <c r="H37" s="104"/>
      <c r="I37" s="92"/>
      <c r="J37" s="92"/>
      <c r="K37" s="92"/>
      <c r="L37" s="39"/>
    </row>
    <row r="38" spans="1:16" s="93" customFormat="1" ht="15.75" customHeight="1">
      <c r="B38" s="97"/>
      <c r="C38" s="97"/>
      <c r="D38" s="102"/>
      <c r="E38" s="101"/>
      <c r="H38" s="104"/>
      <c r="I38" s="92"/>
      <c r="J38" s="92"/>
      <c r="K38" s="92"/>
      <c r="L38" s="39"/>
    </row>
    <row r="39" spans="1:16" s="93" customFormat="1" ht="15.75" customHeight="1">
      <c r="B39" s="97">
        <v>3</v>
      </c>
      <c r="C39" s="97"/>
      <c r="D39" s="102" t="s">
        <v>93</v>
      </c>
      <c r="E39" s="101" t="s">
        <v>89</v>
      </c>
      <c r="G39" s="93">
        <v>1</v>
      </c>
      <c r="H39" s="104">
        <v>1283</v>
      </c>
      <c r="I39" s="92"/>
      <c r="J39" s="49">
        <f>G39*H39</f>
        <v>1283</v>
      </c>
      <c r="K39" s="78" t="s">
        <v>70</v>
      </c>
      <c r="L39" s="39">
        <v>700</v>
      </c>
      <c r="M39" s="93">
        <v>0.1</v>
      </c>
      <c r="N39" s="93">
        <f>L39*(1+M39)</f>
        <v>770.00000000000011</v>
      </c>
      <c r="O39" s="108">
        <v>0.4</v>
      </c>
      <c r="P39" s="17">
        <f>N39/(1-O39)</f>
        <v>1283.3333333333335</v>
      </c>
    </row>
    <row r="40" spans="1:16" s="93" customFormat="1" ht="15.75" customHeight="1">
      <c r="B40" s="97"/>
      <c r="C40" s="97"/>
      <c r="D40" s="102"/>
      <c r="E40" s="101" t="s">
        <v>90</v>
      </c>
      <c r="H40" s="104"/>
      <c r="I40" s="92"/>
      <c r="J40" s="92"/>
      <c r="K40" s="92"/>
      <c r="L40" s="39"/>
    </row>
    <row r="41" spans="1:16" s="93" customFormat="1" ht="15.75" customHeight="1">
      <c r="B41" s="97"/>
      <c r="C41" s="97"/>
      <c r="D41" s="102"/>
      <c r="E41" s="101" t="s">
        <v>91</v>
      </c>
      <c r="H41" s="104"/>
      <c r="I41" s="92"/>
      <c r="J41" s="92"/>
      <c r="K41" s="92"/>
      <c r="L41" s="39"/>
    </row>
    <row r="42" spans="1:16" s="93" customFormat="1" ht="15.75" customHeight="1">
      <c r="B42" s="97"/>
      <c r="C42" s="97"/>
      <c r="D42" s="102"/>
      <c r="E42" s="101" t="s">
        <v>92</v>
      </c>
      <c r="H42" s="104"/>
      <c r="I42" s="92"/>
      <c r="J42" s="92"/>
      <c r="K42" s="92"/>
      <c r="L42" s="39"/>
    </row>
    <row r="43" spans="1:16" s="93" customFormat="1" ht="15.75" customHeight="1">
      <c r="B43" s="97"/>
      <c r="C43" s="97"/>
      <c r="D43" s="102"/>
      <c r="E43" s="101" t="s">
        <v>94</v>
      </c>
      <c r="H43" s="104"/>
      <c r="I43" s="92"/>
      <c r="J43" s="92"/>
      <c r="K43" s="92"/>
      <c r="L43" s="39"/>
    </row>
    <row r="44" spans="1:16" s="93" customFormat="1" ht="15.75" customHeight="1">
      <c r="B44" s="97"/>
      <c r="C44" s="97"/>
      <c r="D44" s="102"/>
      <c r="E44" s="101"/>
      <c r="H44" s="104"/>
      <c r="I44" s="92"/>
      <c r="J44" s="92"/>
      <c r="K44" s="92"/>
      <c r="L44" s="39"/>
    </row>
    <row r="45" spans="1:16" ht="15.75" customHeight="1" thickBot="1">
      <c r="A45" s="17"/>
      <c r="B45" s="60"/>
      <c r="C45" s="61"/>
      <c r="D45" s="62"/>
      <c r="E45" s="63"/>
      <c r="F45" s="64"/>
      <c r="G45" s="91"/>
      <c r="H45" s="65"/>
      <c r="I45" s="66"/>
      <c r="J45" s="66"/>
      <c r="K45" s="79"/>
    </row>
    <row r="46" spans="1:16" ht="15.75" customHeight="1">
      <c r="A46" s="17"/>
      <c r="B46" s="11"/>
      <c r="C46" s="11"/>
      <c r="D46" s="12"/>
      <c r="E46" s="21"/>
      <c r="F46" s="11"/>
      <c r="G46" s="33" t="s">
        <v>26</v>
      </c>
      <c r="H46" s="50" t="s">
        <v>4</v>
      </c>
      <c r="I46" s="49"/>
      <c r="J46" s="49">
        <f>SUM(J21:J45)</f>
        <v>3929</v>
      </c>
      <c r="K46" s="59"/>
      <c r="L46" s="39"/>
    </row>
    <row r="47" spans="1:16" ht="15.75" customHeight="1">
      <c r="A47" s="17"/>
      <c r="B47" s="11"/>
      <c r="C47" s="11"/>
      <c r="D47" s="12"/>
      <c r="E47" s="43"/>
      <c r="F47" s="41"/>
      <c r="G47" s="42" t="s">
        <v>19</v>
      </c>
      <c r="H47" s="51" t="s">
        <v>4</v>
      </c>
      <c r="I47" s="52"/>
      <c r="J47" s="52">
        <v>150</v>
      </c>
      <c r="K47" s="57"/>
      <c r="L47" s="39"/>
    </row>
    <row r="48" spans="1:16" ht="15.75" customHeight="1">
      <c r="A48" s="17"/>
      <c r="B48" s="11"/>
      <c r="C48" s="11"/>
      <c r="D48" s="12"/>
      <c r="E48" s="44"/>
      <c r="F48" s="45"/>
      <c r="G48" s="56" t="s">
        <v>2</v>
      </c>
      <c r="H48" s="53" t="s">
        <v>4</v>
      </c>
      <c r="I48" s="54"/>
      <c r="J48" s="54">
        <v>0</v>
      </c>
      <c r="K48" s="58"/>
      <c r="L48" s="39"/>
    </row>
    <row r="49" spans="1:230" ht="15.75" customHeight="1" thickBot="1">
      <c r="A49" s="17"/>
      <c r="B49" s="61"/>
      <c r="C49" s="61"/>
      <c r="D49" s="60"/>
      <c r="E49" s="69"/>
      <c r="F49" s="70"/>
      <c r="G49" s="71" t="s">
        <v>20</v>
      </c>
      <c r="H49" s="72" t="s">
        <v>4</v>
      </c>
      <c r="I49" s="73"/>
      <c r="J49" s="73"/>
      <c r="K49" s="74"/>
      <c r="L49" s="39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0" t="s">
        <v>4</v>
      </c>
      <c r="I50" s="49"/>
      <c r="J50" s="49">
        <f>IF(J46&lt;150, 150, J46)</f>
        <v>3929</v>
      </c>
      <c r="K50" s="59"/>
    </row>
    <row r="51" spans="1:230" ht="15.75" customHeight="1" thickBot="1">
      <c r="A51" s="17"/>
      <c r="B51" s="61"/>
      <c r="C51" s="61"/>
      <c r="D51" s="60"/>
      <c r="E51" s="63"/>
      <c r="F51" s="61"/>
      <c r="G51" s="67" t="s">
        <v>32</v>
      </c>
      <c r="H51" s="65" t="s">
        <v>4</v>
      </c>
      <c r="I51" s="66"/>
      <c r="J51" s="66"/>
      <c r="K51" s="68"/>
      <c r="L51" s="110"/>
    </row>
    <row r="52" spans="1:230" ht="15.75" customHeight="1">
      <c r="A52" s="17"/>
      <c r="B52" s="11"/>
      <c r="C52" s="11"/>
      <c r="D52" s="12"/>
      <c r="E52" s="17"/>
      <c r="F52" s="11"/>
      <c r="G52" s="55" t="s">
        <v>26</v>
      </c>
      <c r="H52" s="50" t="s">
        <v>4</v>
      </c>
      <c r="I52" s="49"/>
      <c r="J52" s="50">
        <f>SUM(J50:J51)</f>
        <v>3929</v>
      </c>
      <c r="K52" s="59"/>
      <c r="L52" s="110"/>
    </row>
    <row r="53" spans="1:230" ht="15.75" customHeight="1">
      <c r="A53" s="17"/>
      <c r="B53" s="11"/>
      <c r="C53" s="11"/>
      <c r="D53" s="12"/>
      <c r="E53" s="17"/>
      <c r="F53" s="11"/>
      <c r="G53" s="55"/>
      <c r="H53" s="50"/>
      <c r="I53" s="49"/>
      <c r="J53" s="50"/>
      <c r="K53" s="59"/>
      <c r="L53" s="39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1:230" s="17" customFormat="1" ht="15.75" customHeight="1">
      <c r="B58" s="18" t="s">
        <v>64</v>
      </c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17" customFormat="1" ht="15.75" customHeight="1">
      <c r="B59" s="86" t="s">
        <v>61</v>
      </c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17" customFormat="1" ht="15.75" customHeight="1">
      <c r="B60" s="86" t="s">
        <v>62</v>
      </c>
      <c r="E60" s="11"/>
      <c r="F60" s="11"/>
      <c r="G60" s="13"/>
      <c r="H60" s="14"/>
      <c r="I60" s="11"/>
      <c r="J60" s="15"/>
      <c r="K60" s="16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17" customFormat="1" ht="15.75" customHeight="1">
      <c r="B61" s="86" t="s">
        <v>63</v>
      </c>
      <c r="E61" s="11"/>
      <c r="F61" s="11"/>
      <c r="G61" s="13"/>
      <c r="H61" s="14"/>
      <c r="I61" s="11"/>
      <c r="J61" s="15"/>
      <c r="K61" s="16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7" customFormat="1" ht="15.75" customHeight="1">
      <c r="C63" s="11"/>
      <c r="D63" s="75" t="s">
        <v>34</v>
      </c>
      <c r="E63" s="11"/>
      <c r="F63" s="11"/>
      <c r="G63" s="13"/>
      <c r="H63" s="14"/>
      <c r="I63" s="11"/>
      <c r="J63" s="77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1:230" s="17" customFormat="1" ht="15.75" customHeight="1">
      <c r="B64" s="11"/>
      <c r="C64" s="11"/>
      <c r="D64" s="55" t="s">
        <v>35</v>
      </c>
      <c r="E64" s="18" t="s">
        <v>54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55"/>
      <c r="E65" s="18" t="s">
        <v>55</v>
      </c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D66" s="26" t="s">
        <v>36</v>
      </c>
      <c r="E66" s="89" t="s">
        <v>53</v>
      </c>
      <c r="K66" s="21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D67" s="26" t="s">
        <v>37</v>
      </c>
      <c r="E67" s="17" t="s">
        <v>5</v>
      </c>
      <c r="K67" s="21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D68" s="26" t="s">
        <v>38</v>
      </c>
      <c r="E68" s="22" t="s">
        <v>21</v>
      </c>
      <c r="K68" s="21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D69" s="26" t="s">
        <v>39</v>
      </c>
      <c r="E69" s="23" t="s">
        <v>48</v>
      </c>
      <c r="K69" s="2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D70" s="26" t="s">
        <v>40</v>
      </c>
      <c r="E70" s="17" t="s">
        <v>49</v>
      </c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111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2:230" s="17" customFormat="1" ht="15.75" customHeight="1">
      <c r="B77" s="11" t="s">
        <v>59</v>
      </c>
      <c r="C77" s="11"/>
      <c r="D77" s="11"/>
      <c r="E77" s="11"/>
      <c r="F77" s="11"/>
      <c r="G77" s="24"/>
      <c r="H77" s="11"/>
      <c r="I77" s="11"/>
      <c r="J77" s="24"/>
      <c r="K77" s="24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</row>
    <row r="78" spans="2:230" s="17" customFormat="1" ht="15.75" customHeight="1">
      <c r="B78" s="11" t="s">
        <v>58</v>
      </c>
      <c r="C78" s="8"/>
      <c r="D78" s="11"/>
      <c r="E78" s="11"/>
      <c r="F78" s="11"/>
      <c r="G78" s="24"/>
      <c r="H78" s="11"/>
      <c r="I78" s="11"/>
      <c r="J78" s="24"/>
      <c r="K78" s="24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2012-07-09T06:14:40Z</cp:lastPrinted>
  <dcterms:created xsi:type="dcterms:W3CDTF">2000-06-29T05:08:18Z</dcterms:created>
  <dcterms:modified xsi:type="dcterms:W3CDTF">2012-12-05T09:31:46Z</dcterms:modified>
</cp:coreProperties>
</file>