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J35" i="1" l="1"/>
  <c r="J31" i="1"/>
  <c r="P35" i="1"/>
  <c r="N35" i="1"/>
  <c r="N31" i="1"/>
  <c r="P31" i="1" s="1"/>
  <c r="P22" i="1"/>
  <c r="N22" i="1"/>
  <c r="L35" i="1"/>
  <c r="L31" i="1"/>
  <c r="L22" i="1"/>
  <c r="J22" i="1" l="1"/>
  <c r="J46" i="1" s="1"/>
  <c r="J50" i="1" s="1"/>
  <c r="J52" i="1" s="1"/>
</calcChain>
</file>

<file path=xl/sharedStrings.xml><?xml version="1.0" encoding="utf-8"?>
<sst xmlns="http://schemas.openxmlformats.org/spreadsheetml/2006/main" count="114" uniqueCount="99">
  <si>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</si>
  <si>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</si>
  <si>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</si>
  <si>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</si>
  <si>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</si>
  <si>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</si>
  <si>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</si>
  <si>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</si>
  <si>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</si>
  <si>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</si>
  <si>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</si>
  <si>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</si>
  <si>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</si>
  <si>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</si>
  <si>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</si>
  <si>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</si>
  <si>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</si>
  <si>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</si>
  <si>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</si>
  <si>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</si>
  <si>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</si>
  <si>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</si>
  <si>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</si>
  <si>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</si>
  <si>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</si>
  <si>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</si>
  <si>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</si>
  <si>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</si>
  <si>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</si>
  <si>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</si>
  <si>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</si>
  <si>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</si>
  <si>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</si>
  <si>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</si>
  <si>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</si>
  <si>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</si>
  <si>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</si>
  <si>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</si>
  <si>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</si>
  <si>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</si>
  <si>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</si>
  <si>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</si>
  <si>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</si>
  <si>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</si>
  <si>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</si>
  <si>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</si>
  <si>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</si>
  <si>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</si>
  <si>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</si>
  <si>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</si>
  <si>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</si>
  <si>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</si>
  <si>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</si>
  <si>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</si>
  <si>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</si>
  <si>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</si>
  <si>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</si>
  <si>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</si>
  <si>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</si>
  <si>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</si>
  <si>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</si>
  <si>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</si>
  <si>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</si>
  <si>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</si>
  <si>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</si>
  <si>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</si>
  <si>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</si>
  <si>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</si>
  <si>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</si>
  <si>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</si>
  <si>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Luciano Stefano</t>
  </si>
  <si>
    <t>EUROTEC Srl</t>
  </si>
  <si>
    <t>Via Lirone 60/i</t>
  </si>
  <si>
    <t>40013 Castel Maggiore BO</t>
  </si>
  <si>
    <t>Tel. 051/6321595 Fax 051/6321354</t>
  </si>
  <si>
    <t>e-mail: commerciale@eurotecsrl.com</t>
  </si>
  <si>
    <t>web: www.eurotecsrl.com</t>
  </si>
  <si>
    <t>Q2012RH246</t>
  </si>
  <si>
    <t>AVP Positioner</t>
  </si>
  <si>
    <t>CSA approved</t>
  </si>
  <si>
    <t>Direct action</t>
  </si>
  <si>
    <t>Air supply: 150 to 300Kpas</t>
  </si>
  <si>
    <t>Gauge in Bar</t>
  </si>
  <si>
    <t>With pressure regulator and filter</t>
  </si>
  <si>
    <t>AVP300-ASD2D-1DYT-X</t>
  </si>
  <si>
    <t>With bracket for actuator HA2,HA3, HL2,HL3</t>
  </si>
  <si>
    <t>dito</t>
  </si>
  <si>
    <t>with travel transmission</t>
  </si>
  <si>
    <t>AVP301-ASD2D-1DYL-X</t>
  </si>
  <si>
    <t>With bracket for actuator PSA6 / VA4~VA6 Produced after Apr. '83. *1</t>
  </si>
  <si>
    <t>2 Wires electromagnetic Flowmeter</t>
  </si>
  <si>
    <t>DN25  Flanges ANSI 150</t>
  </si>
  <si>
    <t>Electrodes: Tantalum</t>
  </si>
  <si>
    <t>Grounding Rings: Tantalum</t>
  </si>
  <si>
    <t>CM20 internal thread wtring connection</t>
  </si>
  <si>
    <t>Outoput : 4-20mA with Hart</t>
  </si>
  <si>
    <t>MTG18A-025PA1TTEAAJTX-XX-K</t>
  </si>
  <si>
    <t>With tagging on the converter housing</t>
  </si>
  <si>
    <t>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</si>
</sst>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mmerciale@eurotecsr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urotecsr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5"/>
  <sheetViews>
    <sheetView tabSelected="1" zoomScaleNormal="100" workbookViewId="0">
      <selection activeCell="K29" sqref="K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70</v>
      </c>
      <c r="E7" s="17"/>
      <c r="F7" s="85"/>
      <c r="G7" s="21"/>
      <c r="H7" s="33" t="s">
        <v>1</v>
      </c>
      <c r="I7" s="17"/>
      <c r="J7" s="77">
        <v>41089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73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7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7" t="s">
        <v>84</v>
      </c>
      <c r="E22" s="102" t="s">
        <v>78</v>
      </c>
      <c r="G22" s="110">
        <v>1</v>
      </c>
      <c r="H22" s="107">
        <v>771</v>
      </c>
      <c r="I22" s="50"/>
      <c r="J22" s="50">
        <f>G22*H22</f>
        <v>771</v>
      </c>
      <c r="K22" s="79" t="s">
        <v>98</v>
      </c>
      <c r="L22" s="108">
        <f>140+15+5+20+5</f>
        <v>185</v>
      </c>
      <c r="M22" s="17">
        <v>0.25</v>
      </c>
      <c r="N22" s="113">
        <f>L22*1000*M22/100</f>
        <v>462.5</v>
      </c>
      <c r="O22" s="114">
        <v>0.4</v>
      </c>
      <c r="P22" s="17">
        <f>N22/(1-O22)</f>
        <v>770.83333333333337</v>
      </c>
    </row>
    <row r="23" spans="1:16" s="95" customFormat="1" ht="15.75" customHeight="1">
      <c r="B23" s="103"/>
      <c r="C23" s="100"/>
      <c r="D23" s="117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17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17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17"/>
      <c r="E26" s="104" t="s">
        <v>82</v>
      </c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0"/>
      <c r="C27" s="100"/>
      <c r="D27" s="117"/>
      <c r="E27" s="104" t="s">
        <v>83</v>
      </c>
      <c r="G27" s="111"/>
      <c r="H27" s="107"/>
      <c r="I27" s="94"/>
      <c r="J27" s="50"/>
      <c r="K27" s="79"/>
      <c r="L27" s="109"/>
      <c r="M27" s="98"/>
      <c r="N27" s="96"/>
      <c r="O27" s="97"/>
    </row>
    <row r="28" spans="1:16" s="95" customFormat="1" ht="15.75" customHeight="1">
      <c r="B28" s="100"/>
      <c r="C28" s="100"/>
      <c r="D28" s="117"/>
      <c r="E28" s="104" t="s">
        <v>85</v>
      </c>
      <c r="G28" s="111"/>
      <c r="H28" s="107"/>
      <c r="I28" s="94"/>
      <c r="J28" s="50"/>
      <c r="K28" s="79"/>
      <c r="L28" s="109"/>
      <c r="M28" s="98"/>
      <c r="N28" s="96"/>
      <c r="O28" s="97"/>
    </row>
    <row r="29" spans="1:16" s="95" customFormat="1" ht="15.75" customHeight="1">
      <c r="B29" s="100"/>
      <c r="C29" s="100"/>
      <c r="D29" s="117"/>
      <c r="E29" s="104"/>
      <c r="G29" s="111"/>
      <c r="H29" s="107"/>
      <c r="I29" s="94"/>
      <c r="J29" s="50"/>
      <c r="K29" s="79"/>
      <c r="L29" s="109"/>
      <c r="M29" s="98"/>
      <c r="N29" s="96"/>
      <c r="O29" s="97"/>
    </row>
    <row r="30" spans="1:16" s="95" customFormat="1" ht="15.75" customHeight="1">
      <c r="B30" s="100"/>
      <c r="C30" s="100"/>
      <c r="D30" s="117"/>
      <c r="E30" s="104"/>
      <c r="G30" s="111"/>
      <c r="H30" s="107"/>
      <c r="I30" s="94"/>
      <c r="J30" s="50"/>
      <c r="K30" s="79"/>
      <c r="L30" s="109"/>
      <c r="M30" s="98"/>
      <c r="N30" s="96"/>
      <c r="O30" s="97"/>
    </row>
    <row r="31" spans="1:16" s="95" customFormat="1" ht="15.75" customHeight="1">
      <c r="B31" s="100">
        <v>2</v>
      </c>
      <c r="C31" s="100"/>
      <c r="D31" s="117" t="s">
        <v>88</v>
      </c>
      <c r="E31" s="104" t="s">
        <v>86</v>
      </c>
      <c r="G31" s="111">
        <v>1</v>
      </c>
      <c r="H31" s="107">
        <v>875</v>
      </c>
      <c r="I31" s="94"/>
      <c r="J31" s="50">
        <f>G31*H31</f>
        <v>875</v>
      </c>
      <c r="K31" s="79" t="s">
        <v>98</v>
      </c>
      <c r="L31" s="108">
        <f>165+15+5+20+5</f>
        <v>210</v>
      </c>
      <c r="M31" s="17">
        <v>0.25</v>
      </c>
      <c r="N31" s="113">
        <f>L31*1000*M31/100</f>
        <v>525</v>
      </c>
      <c r="O31" s="114">
        <v>0.4</v>
      </c>
      <c r="P31" s="17">
        <f>N31/(1-O31)</f>
        <v>875</v>
      </c>
    </row>
    <row r="32" spans="1:16" s="95" customFormat="1" ht="15.75" customHeight="1">
      <c r="B32" s="100"/>
      <c r="C32" s="100"/>
      <c r="D32" s="117"/>
      <c r="E32" s="102" t="s">
        <v>87</v>
      </c>
      <c r="H32" s="107"/>
      <c r="I32" s="94"/>
      <c r="J32" s="50"/>
      <c r="K32" s="79"/>
      <c r="M32" s="98"/>
      <c r="N32" s="96"/>
      <c r="O32" s="97"/>
    </row>
    <row r="33" spans="1:16" s="95" customFormat="1" ht="15.75" customHeight="1">
      <c r="B33" s="100"/>
      <c r="C33" s="100"/>
      <c r="D33" s="117"/>
      <c r="E33" s="118" t="s">
        <v>89</v>
      </c>
      <c r="H33" s="107"/>
      <c r="I33" s="94"/>
      <c r="J33" s="94"/>
      <c r="K33" s="94"/>
    </row>
    <row r="34" spans="1:16" s="95" customFormat="1" ht="15.75" customHeight="1">
      <c r="B34" s="100"/>
      <c r="C34" s="100"/>
      <c r="D34" s="117"/>
      <c r="E34" s="104"/>
      <c r="H34" s="107"/>
      <c r="I34" s="94"/>
      <c r="J34" s="94"/>
      <c r="K34" s="94"/>
    </row>
    <row r="35" spans="1:16" s="95" customFormat="1" ht="15.75" customHeight="1">
      <c r="B35" s="100">
        <v>3</v>
      </c>
      <c r="C35" s="100"/>
      <c r="D35" s="117" t="s">
        <v>96</v>
      </c>
      <c r="E35" s="104" t="s">
        <v>90</v>
      </c>
      <c r="G35" s="95">
        <v>1</v>
      </c>
      <c r="H35" s="107">
        <v>1402</v>
      </c>
      <c r="I35" s="94"/>
      <c r="J35" s="50">
        <f>G35*H35</f>
        <v>1402</v>
      </c>
      <c r="K35" s="79" t="s">
        <v>98</v>
      </c>
      <c r="L35" s="95">
        <f>276+48+72+28+1</f>
        <v>425</v>
      </c>
      <c r="M35" s="98">
        <v>0.19800000000000001</v>
      </c>
      <c r="N35" s="113">
        <f>L35*1000*M35/100</f>
        <v>841.5</v>
      </c>
      <c r="O35" s="114">
        <v>0.4</v>
      </c>
      <c r="P35" s="17">
        <f>N35/(1-O35)</f>
        <v>1402.5</v>
      </c>
    </row>
    <row r="36" spans="1:16" s="95" customFormat="1" ht="15.75" customHeight="1">
      <c r="B36" s="100"/>
      <c r="C36" s="100"/>
      <c r="D36" s="117"/>
      <c r="E36" s="104" t="s">
        <v>91</v>
      </c>
      <c r="H36" s="107"/>
      <c r="I36" s="94"/>
      <c r="J36" s="94"/>
      <c r="K36" s="94"/>
    </row>
    <row r="37" spans="1:16" s="95" customFormat="1" ht="15.75" customHeight="1">
      <c r="B37" s="100"/>
      <c r="C37" s="100"/>
      <c r="D37" s="105"/>
      <c r="E37" s="104" t="s">
        <v>92</v>
      </c>
      <c r="H37" s="107"/>
      <c r="I37" s="94"/>
      <c r="J37" s="94"/>
      <c r="K37" s="94"/>
    </row>
    <row r="38" spans="1:16" s="95" customFormat="1" ht="15.75" customHeight="1">
      <c r="B38" s="100"/>
      <c r="C38" s="100"/>
      <c r="D38" s="105"/>
      <c r="E38" s="104" t="s">
        <v>93</v>
      </c>
      <c r="H38" s="107"/>
      <c r="I38" s="94"/>
      <c r="J38" s="94"/>
      <c r="K38" s="94"/>
    </row>
    <row r="39" spans="1:16" s="95" customFormat="1" ht="15.75" customHeight="1">
      <c r="B39" s="100"/>
      <c r="C39" s="100"/>
      <c r="D39" s="105"/>
      <c r="E39" s="104" t="s">
        <v>94</v>
      </c>
      <c r="H39" s="107"/>
      <c r="I39" s="94"/>
      <c r="J39" s="94"/>
      <c r="K39" s="94"/>
    </row>
    <row r="40" spans="1:16" s="95" customFormat="1" ht="15.75" customHeight="1">
      <c r="B40" s="100"/>
      <c r="C40" s="100"/>
      <c r="D40" s="105"/>
      <c r="E40" s="104" t="s">
        <v>95</v>
      </c>
      <c r="H40" s="107"/>
      <c r="I40" s="94"/>
      <c r="J40" s="94"/>
      <c r="K40" s="94"/>
    </row>
    <row r="41" spans="1:16" s="95" customFormat="1" ht="15.75" customHeight="1">
      <c r="B41" s="100"/>
      <c r="C41" s="100"/>
      <c r="D41" s="105"/>
      <c r="E41" s="104" t="s">
        <v>97</v>
      </c>
      <c r="H41" s="107"/>
      <c r="I41" s="94"/>
      <c r="J41" s="94"/>
      <c r="K41" s="94"/>
    </row>
    <row r="42" spans="1:16" s="95" customFormat="1" ht="15.75" customHeight="1">
      <c r="B42" s="100"/>
      <c r="C42" s="100"/>
      <c r="D42" s="105"/>
      <c r="E42" s="104"/>
      <c r="H42" s="107"/>
      <c r="I42" s="94"/>
      <c r="J42" s="94"/>
      <c r="K42" s="94"/>
    </row>
    <row r="43" spans="1:16" s="95" customFormat="1" ht="15.75" customHeight="1">
      <c r="B43" s="100"/>
      <c r="C43" s="100"/>
      <c r="D43" s="105"/>
      <c r="E43" s="104"/>
      <c r="H43" s="107"/>
      <c r="I43" s="94"/>
      <c r="J43" s="94"/>
      <c r="K43" s="94"/>
    </row>
    <row r="44" spans="1:16" s="95" customFormat="1" ht="15.75" customHeight="1">
      <c r="B44" s="100"/>
      <c r="C44" s="100"/>
      <c r="D44" s="105"/>
      <c r="E44" s="104"/>
      <c r="H44" s="107"/>
      <c r="I44" s="94"/>
      <c r="J44" s="94"/>
      <c r="K44" s="94"/>
    </row>
    <row r="45" spans="1:16" ht="15.75" customHeight="1" thickBot="1">
      <c r="A45" s="17"/>
      <c r="B45" s="61"/>
      <c r="C45" s="62"/>
      <c r="D45" s="63"/>
      <c r="E45" s="64"/>
      <c r="F45" s="65"/>
      <c r="G45" s="93"/>
      <c r="H45" s="66"/>
      <c r="I45" s="67"/>
      <c r="J45" s="67"/>
      <c r="K45" s="80"/>
    </row>
    <row r="46" spans="1:16" ht="15.75" customHeight="1">
      <c r="A46" s="17"/>
      <c r="B46" s="11"/>
      <c r="C46" s="11"/>
      <c r="D46" s="12"/>
      <c r="E46" s="21"/>
      <c r="F46" s="11"/>
      <c r="G46" s="33" t="s">
        <v>26</v>
      </c>
      <c r="H46" s="51" t="s">
        <v>4</v>
      </c>
      <c r="I46" s="50"/>
      <c r="J46" s="50">
        <f>SUM(J21:J45)</f>
        <v>3048</v>
      </c>
      <c r="K46" s="60"/>
    </row>
    <row r="47" spans="1:16" ht="15.75" customHeight="1">
      <c r="A47" s="17"/>
      <c r="B47" s="11"/>
      <c r="C47" s="11"/>
      <c r="D47" s="12"/>
      <c r="E47" s="44"/>
      <c r="F47" s="42"/>
      <c r="G47" s="43" t="s">
        <v>19</v>
      </c>
      <c r="H47" s="52" t="s">
        <v>4</v>
      </c>
      <c r="I47" s="53"/>
      <c r="J47" s="53">
        <v>150</v>
      </c>
      <c r="K47" s="58"/>
    </row>
    <row r="48" spans="1:16" ht="15.75" customHeight="1">
      <c r="A48" s="17"/>
      <c r="B48" s="11"/>
      <c r="C48" s="11"/>
      <c r="D48" s="12"/>
      <c r="E48" s="45"/>
      <c r="F48" s="46"/>
      <c r="G48" s="57" t="s">
        <v>2</v>
      </c>
      <c r="H48" s="54" t="s">
        <v>4</v>
      </c>
      <c r="I48" s="55"/>
      <c r="J48" s="55">
        <v>0</v>
      </c>
      <c r="K48" s="59"/>
    </row>
    <row r="49" spans="1:230" ht="15.75" customHeight="1" thickBot="1">
      <c r="A49" s="17"/>
      <c r="B49" s="62"/>
      <c r="C49" s="62"/>
      <c r="D49" s="61"/>
      <c r="E49" s="70"/>
      <c r="F49" s="71"/>
      <c r="G49" s="72" t="s">
        <v>20</v>
      </c>
      <c r="H49" s="73" t="s">
        <v>4</v>
      </c>
      <c r="I49" s="74"/>
      <c r="J49" s="74"/>
      <c r="K49" s="75"/>
    </row>
    <row r="50" spans="1:230" ht="15.75" customHeight="1">
      <c r="A50" s="17"/>
      <c r="B50" s="11"/>
      <c r="C50" s="11"/>
      <c r="D50" s="12"/>
      <c r="E50" s="21"/>
      <c r="F50" s="11"/>
      <c r="G50" s="31" t="s">
        <v>33</v>
      </c>
      <c r="H50" s="51" t="s">
        <v>4</v>
      </c>
      <c r="I50" s="50"/>
      <c r="J50" s="50">
        <f>IF(J46&lt;150, 150, J46)</f>
        <v>3048</v>
      </c>
      <c r="K50" s="60"/>
    </row>
    <row r="51" spans="1:230" ht="15.75" customHeight="1" thickBot="1">
      <c r="A51" s="17"/>
      <c r="B51" s="62"/>
      <c r="C51" s="62"/>
      <c r="D51" s="61"/>
      <c r="E51" s="64"/>
      <c r="F51" s="62"/>
      <c r="G51" s="68" t="s">
        <v>32</v>
      </c>
      <c r="H51" s="66" t="s">
        <v>4</v>
      </c>
      <c r="I51" s="67"/>
      <c r="J51" s="67"/>
      <c r="K51" s="69"/>
    </row>
    <row r="52" spans="1:230" ht="15.75" customHeight="1">
      <c r="A52" s="17"/>
      <c r="B52" s="11"/>
      <c r="C52" s="11"/>
      <c r="D52" s="12"/>
      <c r="E52" s="17"/>
      <c r="F52" s="11"/>
      <c r="G52" s="56" t="s">
        <v>26</v>
      </c>
      <c r="H52" s="51" t="s">
        <v>4</v>
      </c>
      <c r="I52" s="50"/>
      <c r="J52" s="51">
        <f>SUM(J50:J51)</f>
        <v>3048</v>
      </c>
      <c r="K52" s="60"/>
    </row>
    <row r="53" spans="1:230" ht="15.75" customHeight="1">
      <c r="A53" s="17"/>
      <c r="B53" s="11"/>
      <c r="C53" s="11"/>
      <c r="D53" s="12"/>
      <c r="E53" s="17"/>
      <c r="F53" s="11"/>
      <c r="G53" s="56"/>
      <c r="H53" s="51"/>
      <c r="I53" s="50"/>
      <c r="J53" s="51"/>
      <c r="K53" s="60"/>
    </row>
    <row r="54" spans="1:230" s="17" customFormat="1" ht="15.75" customHeight="1">
      <c r="B54" s="27" t="s">
        <v>42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7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44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31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8" t="s">
        <v>64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61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62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87" t="s">
        <v>63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C63" s="11"/>
      <c r="D63" s="76" t="s">
        <v>34</v>
      </c>
      <c r="E63" s="11"/>
      <c r="F63" s="11"/>
      <c r="G63" s="13"/>
      <c r="H63" s="14"/>
      <c r="I63" s="11"/>
      <c r="J63" s="78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 t="s">
        <v>35</v>
      </c>
      <c r="E64" s="18" t="s">
        <v>54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56"/>
      <c r="E65" s="18" t="s">
        <v>55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36</v>
      </c>
      <c r="E66" s="90" t="s">
        <v>53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37</v>
      </c>
      <c r="E67" s="17" t="s">
        <v>5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38</v>
      </c>
      <c r="E68" s="22" t="s">
        <v>21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39</v>
      </c>
      <c r="E69" s="23" t="s">
        <v>48</v>
      </c>
      <c r="K69" s="21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40</v>
      </c>
      <c r="E70" s="17" t="s">
        <v>49</v>
      </c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 t="s">
        <v>41</v>
      </c>
      <c r="E71" s="11" t="s">
        <v>22</v>
      </c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43</v>
      </c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8"/>
      <c r="C76" s="8"/>
      <c r="D76" s="11"/>
      <c r="E76" s="11"/>
      <c r="F76" s="11"/>
      <c r="G76" s="24"/>
      <c r="H76" s="11"/>
      <c r="I76" s="11"/>
      <c r="J76" s="24"/>
      <c r="K76" s="25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59</v>
      </c>
      <c r="C77" s="11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58</v>
      </c>
      <c r="C78" s="8"/>
      <c r="D78" s="11"/>
      <c r="E78" s="11"/>
      <c r="F78" s="11"/>
      <c r="G78" s="24"/>
      <c r="H78" s="11"/>
      <c r="I78" s="11"/>
      <c r="J78" s="24"/>
      <c r="K78" s="24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commerciale@eurotecsrl.com"/>
    <hyperlink ref="D14" r:id="rId4" display="http://www.eurotecsrl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2012-06-29T07:41:53Z</dcterms:modified>
</cp:coreProperties>
</file>