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J42" i="1" l="1"/>
  <c r="J32" i="1"/>
  <c r="N42" i="1"/>
  <c r="P42" i="1" s="1"/>
  <c r="N32" i="1"/>
  <c r="P32" i="1" s="1"/>
  <c r="L32" i="1"/>
  <c r="L42" i="1"/>
  <c r="L22" i="1"/>
  <c r="N22" i="1" l="1"/>
  <c r="P22" i="1" s="1"/>
  <c r="J22" i="1" l="1"/>
  <c r="J50" i="1" s="1"/>
  <c r="J54" i="1" s="1"/>
  <c r="J56" i="1" s="1"/>
</calcChain>
</file>

<file path=xl/sharedStrings.xml><?xml version="1.0" encoding="utf-8"?>
<sst xmlns="http://schemas.openxmlformats.org/spreadsheetml/2006/main" count="124" uniqueCount="103">
  <si>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</si>
  <si>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</si>
  <si>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</si>
  <si>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</si>
  <si>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</si>
  <si>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</si>
  <si>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</si>
  <si>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</si>
  <si>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</si>
  <si>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</si>
  <si>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</si>
  <si>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</si>
  <si>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</si>
  <si>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</si>
  <si>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</si>
  <si>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</si>
  <si>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</si>
  <si>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</si>
  <si>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</si>
  <si>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</si>
  <si>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</si>
  <si>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</si>
  <si>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</si>
  <si>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</si>
  <si>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</si>
  <si>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</si>
  <si>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</si>
  <si>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</si>
  <si>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</si>
  <si>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</si>
  <si>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</si>
  <si>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</si>
  <si>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</si>
  <si>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</si>
  <si>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</si>
  <si>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</si>
  <si>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</si>
  <si>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</si>
  <si>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</si>
  <si>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</si>
  <si>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</si>
  <si>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</si>
  <si>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</si>
  <si>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</si>
  <si>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</si>
  <si>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</si>
  <si>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</si>
  <si>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</si>
  <si>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</si>
  <si>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</si>
  <si>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</si>
  <si>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</si>
  <si>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</si>
  <si>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</si>
  <si>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</si>
  <si>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</si>
  <si>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</si>
  <si>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</si>
  <si>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</si>
  <si>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</si>
  <si>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</si>
  <si>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</si>
  <si>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</si>
  <si>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</si>
  <si>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</si>
  <si>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</si>
  <si>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</si>
  <si>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</si>
  <si>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</si>
  <si>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</si>
  <si>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( Control &amp; Instrumentation Engineer )</t>
  </si>
  <si>
    <t>Micom Co.</t>
  </si>
  <si>
    <t>28 Sherif St., Downtown</t>
  </si>
  <si>
    <t>Cairo</t>
  </si>
  <si>
    <t>Egypt</t>
  </si>
  <si>
    <t>Tel: +202-23945400</t>
  </si>
  <si>
    <t>Fax: +202-23905822</t>
  </si>
  <si>
    <t>Web-Site:</t>
  </si>
  <si>
    <t>www.micomegypt.com / www.micomegypt.net</t>
  </si>
  <si>
    <t>6</t>
  </si>
  <si>
    <t>Q2012RH222</t>
  </si>
  <si>
    <t xml:space="preserve">(Ms.) Effat Nabil </t>
  </si>
  <si>
    <t>control@micomegypt.com</t>
  </si>
  <si>
    <t>JTD910A – 1E1B2 – X2AX1 – T1</t>
  </si>
  <si>
    <t>No yamatake product</t>
  </si>
  <si>
    <t xml:space="preserve">replacement of </t>
  </si>
  <si>
    <t>JTG960A–1E1B1–X2AX1–T1</t>
  </si>
  <si>
    <t>GP Transmitter</t>
  </si>
  <si>
    <t>Span: 0,7 to 14Mpas</t>
  </si>
  <si>
    <t>Wetted parts: Stainless steel</t>
  </si>
  <si>
    <t>RC1/2 Bottom connection</t>
  </si>
  <si>
    <t>With display</t>
  </si>
  <si>
    <t>Corrosion resistant finish</t>
  </si>
  <si>
    <t>With mounting bracket</t>
  </si>
  <si>
    <t>with test report</t>
  </si>
  <si>
    <t>DP transmitter</t>
  </si>
  <si>
    <t>JTD920A–1E1B1–X2AX1–T1</t>
  </si>
  <si>
    <t>Span: 0,75 to 100Kpas</t>
  </si>
  <si>
    <t xml:space="preserve">Range: 0 – 500mbar </t>
  </si>
  <si>
    <t xml:space="preserve">Range: 0 – 80bar </t>
  </si>
  <si>
    <t>dito</t>
  </si>
  <si>
    <t>Span : 0,1 to 2 kpas</t>
  </si>
  <si>
    <t>Range: to be given at order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</si>
</sst>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9"/>
  <sheetViews>
    <sheetView tabSelected="1" zoomScaleNormal="100" workbookViewId="0">
      <selection activeCell="I45" sqref="I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81</v>
      </c>
      <c r="E7" s="17"/>
      <c r="F7" s="85"/>
      <c r="G7" s="21"/>
      <c r="H7" s="33" t="s">
        <v>1</v>
      </c>
      <c r="I7" s="17"/>
      <c r="J7" s="77">
        <v>41074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73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82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  <c r="R15" s="113" t="s">
        <v>77</v>
      </c>
    </row>
    <row r="16" spans="1:230" ht="15.75" customHeight="1">
      <c r="A16" s="17"/>
      <c r="B16" s="83"/>
      <c r="C16" s="17"/>
      <c r="D16" s="114" t="s">
        <v>78</v>
      </c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7" t="s">
        <v>85</v>
      </c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86</v>
      </c>
      <c r="E22" s="100" t="s">
        <v>87</v>
      </c>
      <c r="G22" s="108">
        <v>1</v>
      </c>
      <c r="H22" s="105">
        <v>933</v>
      </c>
      <c r="I22" s="50"/>
      <c r="J22" s="50">
        <f>G22*H22</f>
        <v>933</v>
      </c>
      <c r="K22" s="79" t="s">
        <v>79</v>
      </c>
      <c r="L22" s="106">
        <f>305+10+30+11+3+2</f>
        <v>361</v>
      </c>
      <c r="M22" s="17">
        <v>0.155</v>
      </c>
      <c r="N22" s="111">
        <f>L22*M22*1000/100</f>
        <v>559.54999999999995</v>
      </c>
      <c r="O22" s="112">
        <v>0.4</v>
      </c>
      <c r="P22" s="17">
        <f>N22/(1-O22)</f>
        <v>932.58333333333326</v>
      </c>
    </row>
    <row r="23" spans="1:16" s="94" customFormat="1" ht="15.75" customHeight="1">
      <c r="B23" s="101"/>
      <c r="C23" s="98"/>
      <c r="D23" s="103"/>
      <c r="E23" s="102" t="s">
        <v>88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89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90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91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92</v>
      </c>
      <c r="H27" s="105"/>
      <c r="I27" s="93"/>
      <c r="J27" s="50"/>
      <c r="K27" s="79"/>
      <c r="M27" s="17"/>
      <c r="N27" s="111"/>
      <c r="O27" s="112"/>
      <c r="P27" s="17"/>
    </row>
    <row r="28" spans="1:16" s="94" customFormat="1" ht="15.75" customHeight="1">
      <c r="B28" s="98"/>
      <c r="C28" s="98"/>
      <c r="D28" s="103"/>
      <c r="E28" s="102" t="s">
        <v>93</v>
      </c>
      <c r="H28" s="105"/>
      <c r="I28" s="93"/>
      <c r="J28" s="50"/>
      <c r="K28" s="79"/>
      <c r="M28" s="17"/>
      <c r="N28" s="111"/>
      <c r="O28" s="112"/>
      <c r="P28" s="17"/>
    </row>
    <row r="29" spans="1:16" s="94" customFormat="1" ht="15.75" customHeight="1">
      <c r="B29" s="98"/>
      <c r="C29" s="98"/>
      <c r="D29" s="103"/>
      <c r="E29" s="102" t="s">
        <v>94</v>
      </c>
      <c r="H29" s="105"/>
      <c r="I29" s="93"/>
      <c r="J29" s="50"/>
      <c r="K29" s="79"/>
      <c r="M29" s="17"/>
      <c r="N29" s="111"/>
      <c r="O29" s="112"/>
      <c r="P29" s="17"/>
    </row>
    <row r="30" spans="1:16" s="94" customFormat="1" ht="15.75" customHeight="1">
      <c r="B30" s="98"/>
      <c r="C30" s="98"/>
      <c r="D30" s="103"/>
      <c r="E30" s="102" t="s">
        <v>99</v>
      </c>
      <c r="H30" s="105"/>
      <c r="I30" s="93"/>
      <c r="J30" s="50"/>
      <c r="K30" s="79"/>
      <c r="M30" s="17"/>
      <c r="N30" s="111"/>
      <c r="O30" s="112"/>
      <c r="P30" s="17"/>
    </row>
    <row r="31" spans="1:16" s="94" customFormat="1" ht="15.75" customHeight="1">
      <c r="B31" s="98"/>
      <c r="C31" s="98"/>
      <c r="D31" s="103"/>
      <c r="E31" s="102"/>
      <c r="H31" s="105"/>
      <c r="I31" s="93"/>
      <c r="J31" s="50"/>
      <c r="K31" s="79"/>
      <c r="M31" s="17"/>
      <c r="N31" s="111"/>
      <c r="O31" s="112"/>
      <c r="P31" s="17"/>
    </row>
    <row r="32" spans="1:16" s="94" customFormat="1" ht="15.75" customHeight="1">
      <c r="B32" s="98">
        <v>2</v>
      </c>
      <c r="C32" s="98"/>
      <c r="D32" s="103" t="s">
        <v>96</v>
      </c>
      <c r="E32" s="102" t="s">
        <v>95</v>
      </c>
      <c r="G32" s="94">
        <v>1</v>
      </c>
      <c r="H32" s="105">
        <v>920</v>
      </c>
      <c r="I32" s="93"/>
      <c r="J32" s="50">
        <f>G32*H32</f>
        <v>920</v>
      </c>
      <c r="K32" s="79" t="s">
        <v>79</v>
      </c>
      <c r="L32" s="94">
        <f>310+30+11+3+2</f>
        <v>356</v>
      </c>
      <c r="M32" s="17">
        <v>0.155</v>
      </c>
      <c r="N32" s="111">
        <f>L32*M32*1000/100</f>
        <v>551.79999999999995</v>
      </c>
      <c r="O32" s="112">
        <v>0.4</v>
      </c>
      <c r="P32" s="17">
        <f>N32/(1-O32)</f>
        <v>919.66666666666663</v>
      </c>
    </row>
    <row r="33" spans="2:16" s="94" customFormat="1" ht="15.75" customHeight="1">
      <c r="C33" s="98"/>
      <c r="E33" s="102" t="s">
        <v>97</v>
      </c>
      <c r="H33" s="105"/>
      <c r="I33" s="93"/>
      <c r="J33" s="50"/>
      <c r="K33" s="79"/>
      <c r="M33" s="17"/>
      <c r="N33" s="111"/>
      <c r="O33" s="112"/>
      <c r="P33" s="17"/>
    </row>
    <row r="34" spans="2:16" s="94" customFormat="1" ht="15.75" customHeight="1">
      <c r="B34" s="98"/>
      <c r="C34" s="98"/>
      <c r="D34" s="103"/>
      <c r="E34" s="102" t="s">
        <v>89</v>
      </c>
      <c r="H34" s="105"/>
      <c r="I34" s="93"/>
      <c r="J34" s="93"/>
      <c r="K34" s="93"/>
    </row>
    <row r="35" spans="2:16" s="94" customFormat="1" ht="15.75" customHeight="1">
      <c r="B35" s="98"/>
      <c r="C35" s="98"/>
      <c r="D35" s="103"/>
      <c r="E35" s="102" t="s">
        <v>90</v>
      </c>
      <c r="H35" s="105"/>
      <c r="I35" s="93"/>
      <c r="J35" s="93"/>
      <c r="K35" s="93"/>
    </row>
    <row r="36" spans="2:16" s="94" customFormat="1" ht="15.75" customHeight="1">
      <c r="B36" s="98"/>
      <c r="C36" s="98"/>
      <c r="D36" s="103"/>
      <c r="E36" s="102" t="s">
        <v>91</v>
      </c>
      <c r="H36" s="105"/>
      <c r="I36" s="93"/>
      <c r="J36" s="93"/>
      <c r="K36" s="93"/>
    </row>
    <row r="37" spans="2:16" s="94" customFormat="1" ht="15.75" customHeight="1">
      <c r="B37" s="98"/>
      <c r="C37" s="98"/>
      <c r="D37" s="103"/>
      <c r="E37" s="102" t="s">
        <v>92</v>
      </c>
      <c r="H37" s="105"/>
      <c r="I37" s="93"/>
      <c r="J37" s="93"/>
      <c r="K37" s="93"/>
    </row>
    <row r="38" spans="2:16" s="94" customFormat="1" ht="15.75" customHeight="1">
      <c r="B38" s="98"/>
      <c r="C38" s="98"/>
      <c r="D38" s="103"/>
      <c r="E38" s="102" t="s">
        <v>93</v>
      </c>
      <c r="H38" s="105"/>
      <c r="I38" s="93"/>
      <c r="J38" s="93"/>
      <c r="K38" s="93"/>
    </row>
    <row r="39" spans="2:16" s="94" customFormat="1" ht="15.75" customHeight="1">
      <c r="B39" s="98"/>
      <c r="C39" s="98"/>
      <c r="D39" s="103"/>
      <c r="E39" s="102" t="s">
        <v>94</v>
      </c>
      <c r="H39" s="105"/>
      <c r="I39" s="93"/>
      <c r="J39" s="93"/>
      <c r="K39" s="93"/>
    </row>
    <row r="40" spans="2:16" s="94" customFormat="1" ht="15.75" customHeight="1">
      <c r="B40" s="98"/>
      <c r="C40" s="98"/>
      <c r="D40" s="103"/>
      <c r="E40" s="102" t="s">
        <v>98</v>
      </c>
      <c r="H40" s="105"/>
      <c r="I40" s="93"/>
      <c r="J40" s="93"/>
      <c r="K40" s="93"/>
    </row>
    <row r="41" spans="2:16" s="94" customFormat="1" ht="15.75" customHeight="1">
      <c r="B41" s="98"/>
      <c r="C41" s="98"/>
      <c r="E41" s="102"/>
      <c r="H41" s="105"/>
      <c r="I41" s="93"/>
      <c r="J41" s="93"/>
      <c r="K41" s="93"/>
    </row>
    <row r="42" spans="2:16" s="94" customFormat="1" ht="15.75" customHeight="1">
      <c r="B42" s="98">
        <v>3</v>
      </c>
      <c r="C42" s="98"/>
      <c r="D42" s="103" t="s">
        <v>83</v>
      </c>
      <c r="E42" s="102" t="s">
        <v>100</v>
      </c>
      <c r="G42" s="94">
        <v>1</v>
      </c>
      <c r="H42" s="105">
        <v>1023</v>
      </c>
      <c r="I42" s="93"/>
      <c r="J42" s="50">
        <f>G42*H42</f>
        <v>1023</v>
      </c>
      <c r="K42" s="79" t="s">
        <v>79</v>
      </c>
      <c r="L42" s="94">
        <f>350+30+11+3+2</f>
        <v>396</v>
      </c>
      <c r="M42" s="17">
        <v>0.155</v>
      </c>
      <c r="N42" s="111">
        <f>L42*M42*1000/100</f>
        <v>613.79999999999995</v>
      </c>
      <c r="O42" s="112">
        <v>0.4</v>
      </c>
      <c r="P42" s="17">
        <f>N42/(1-O42)</f>
        <v>1023</v>
      </c>
    </row>
    <row r="43" spans="2:16" s="94" customFormat="1" ht="15.75" customHeight="1">
      <c r="B43" s="98"/>
      <c r="C43" s="98"/>
      <c r="D43" s="103"/>
      <c r="E43" s="102" t="s">
        <v>101</v>
      </c>
      <c r="H43" s="105"/>
      <c r="I43" s="93"/>
      <c r="J43" s="93"/>
      <c r="K43" s="93"/>
    </row>
    <row r="44" spans="2:16" s="94" customFormat="1" ht="15.75" customHeight="1">
      <c r="B44" s="98"/>
      <c r="C44" s="98"/>
      <c r="D44" s="103"/>
      <c r="E44" s="102" t="s">
        <v>102</v>
      </c>
      <c r="H44" s="105"/>
      <c r="I44" s="93"/>
      <c r="J44" s="93"/>
      <c r="K44" s="93"/>
    </row>
    <row r="45" spans="2:16" s="94" customFormat="1" ht="15.75" customHeight="1">
      <c r="B45" s="98"/>
      <c r="C45" s="98"/>
      <c r="D45" s="103"/>
      <c r="E45" s="102"/>
      <c r="H45" s="105"/>
      <c r="I45" s="93"/>
      <c r="J45" s="93"/>
      <c r="K45" s="93"/>
    </row>
    <row r="46" spans="2:16" s="94" customFormat="1" ht="15.75" customHeight="1">
      <c r="B46" s="98"/>
      <c r="C46" s="98"/>
      <c r="D46" s="103"/>
      <c r="E46" s="102"/>
      <c r="H46" s="105"/>
      <c r="I46" s="93"/>
      <c r="J46" s="93"/>
      <c r="K46" s="93"/>
    </row>
    <row r="47" spans="2:16" s="94" customFormat="1" ht="15.75" customHeight="1">
      <c r="B47" s="98">
        <v>4</v>
      </c>
      <c r="C47" s="98"/>
      <c r="D47" s="103" t="s">
        <v>84</v>
      </c>
      <c r="E47" s="102"/>
      <c r="H47" s="105"/>
      <c r="I47" s="93"/>
      <c r="J47" s="93"/>
      <c r="K47" s="93"/>
    </row>
    <row r="48" spans="2:16" s="94" customFormat="1" ht="15.75" customHeight="1">
      <c r="B48" s="98"/>
      <c r="C48" s="98"/>
      <c r="D48" s="103"/>
      <c r="E48" s="102"/>
      <c r="H48" s="105"/>
      <c r="I48" s="93"/>
      <c r="J48" s="93"/>
      <c r="K48" s="93"/>
    </row>
    <row r="49" spans="1:230" ht="15.75" customHeight="1" thickBot="1">
      <c r="A49" s="17"/>
      <c r="B49" s="61"/>
      <c r="C49" s="62"/>
      <c r="D49" s="63"/>
      <c r="E49" s="64"/>
      <c r="F49" s="65"/>
      <c r="G49" s="92"/>
      <c r="H49" s="66"/>
      <c r="I49" s="67"/>
      <c r="J49" s="67"/>
      <c r="K49" s="80"/>
    </row>
    <row r="50" spans="1:230" ht="15.75" customHeight="1">
      <c r="A50" s="17"/>
      <c r="B50" s="11"/>
      <c r="C50" s="11"/>
      <c r="D50" s="12"/>
      <c r="E50" s="21"/>
      <c r="F50" s="11"/>
      <c r="G50" s="33" t="s">
        <v>26</v>
      </c>
      <c r="H50" s="51" t="s">
        <v>4</v>
      </c>
      <c r="I50" s="50"/>
      <c r="J50" s="50">
        <f>SUM(J21:J49)</f>
        <v>2876</v>
      </c>
      <c r="K50" s="60"/>
    </row>
    <row r="51" spans="1:230" ht="15.75" customHeight="1">
      <c r="A51" s="17"/>
      <c r="B51" s="11"/>
      <c r="C51" s="11"/>
      <c r="D51" s="12"/>
      <c r="E51" s="44"/>
      <c r="F51" s="42"/>
      <c r="G51" s="43" t="s">
        <v>19</v>
      </c>
      <c r="H51" s="52" t="s">
        <v>4</v>
      </c>
      <c r="I51" s="53"/>
      <c r="J51" s="53">
        <v>150</v>
      </c>
      <c r="K51" s="58"/>
    </row>
    <row r="52" spans="1:230" ht="15.75" customHeight="1">
      <c r="A52" s="17"/>
      <c r="B52" s="11"/>
      <c r="C52" s="11"/>
      <c r="D52" s="12"/>
      <c r="E52" s="45"/>
      <c r="F52" s="46"/>
      <c r="G52" s="57" t="s">
        <v>2</v>
      </c>
      <c r="H52" s="54" t="s">
        <v>4</v>
      </c>
      <c r="I52" s="55"/>
      <c r="J52" s="55">
        <v>0</v>
      </c>
      <c r="K52" s="59"/>
    </row>
    <row r="53" spans="1:230" ht="15.75" customHeight="1" thickBot="1">
      <c r="A53" s="17"/>
      <c r="B53" s="62"/>
      <c r="C53" s="62"/>
      <c r="D53" s="61"/>
      <c r="E53" s="70"/>
      <c r="F53" s="71"/>
      <c r="G53" s="72" t="s">
        <v>20</v>
      </c>
      <c r="H53" s="73" t="s">
        <v>4</v>
      </c>
      <c r="I53" s="74"/>
      <c r="J53" s="74"/>
      <c r="K53" s="75"/>
    </row>
    <row r="54" spans="1:230" ht="15.75" customHeight="1">
      <c r="A54" s="17"/>
      <c r="B54" s="11"/>
      <c r="C54" s="11"/>
      <c r="D54" s="12"/>
      <c r="E54" s="21"/>
      <c r="F54" s="11"/>
      <c r="G54" s="31" t="s">
        <v>33</v>
      </c>
      <c r="H54" s="51" t="s">
        <v>4</v>
      </c>
      <c r="I54" s="50"/>
      <c r="J54" s="50">
        <f>IF(J50&lt;150, 150, J50)</f>
        <v>2876</v>
      </c>
      <c r="K54" s="60"/>
    </row>
    <row r="55" spans="1:230" ht="15.75" customHeight="1" thickBot="1">
      <c r="A55" s="17"/>
      <c r="B55" s="62"/>
      <c r="C55" s="62"/>
      <c r="D55" s="61"/>
      <c r="E55" s="64"/>
      <c r="F55" s="62"/>
      <c r="G55" s="68" t="s">
        <v>32</v>
      </c>
      <c r="H55" s="66" t="s">
        <v>4</v>
      </c>
      <c r="I55" s="67"/>
      <c r="J55" s="67"/>
      <c r="K55" s="69"/>
    </row>
    <row r="56" spans="1:230" ht="15.75" customHeight="1">
      <c r="A56" s="17"/>
      <c r="B56" s="11"/>
      <c r="C56" s="11"/>
      <c r="D56" s="12"/>
      <c r="E56" s="17"/>
      <c r="F56" s="11"/>
      <c r="G56" s="56" t="s">
        <v>26</v>
      </c>
      <c r="H56" s="51" t="s">
        <v>4</v>
      </c>
      <c r="I56" s="50"/>
      <c r="J56" s="51">
        <f>SUM(J54:J55)</f>
        <v>2876</v>
      </c>
      <c r="K56" s="60"/>
    </row>
    <row r="57" spans="1:230" ht="15.75" customHeight="1">
      <c r="A57" s="17"/>
      <c r="B57" s="11"/>
      <c r="C57" s="11"/>
      <c r="D57" s="12"/>
      <c r="E57" s="17"/>
      <c r="F57" s="11"/>
      <c r="G57" s="56"/>
      <c r="H57" s="51"/>
      <c r="I57" s="50"/>
      <c r="J57" s="51"/>
      <c r="K57" s="60"/>
    </row>
    <row r="58" spans="1:230" s="17" customFormat="1" ht="15.75" customHeight="1">
      <c r="B58" s="27" t="s">
        <v>42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18" t="s">
        <v>7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8" t="s">
        <v>44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8" t="s">
        <v>31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8" t="s">
        <v>64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87" t="s">
        <v>61</v>
      </c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87" t="s">
        <v>62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7" t="s">
        <v>63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C67" s="11"/>
      <c r="D67" s="76" t="s">
        <v>34</v>
      </c>
      <c r="E67" s="11"/>
      <c r="F67" s="11"/>
      <c r="G67" s="13"/>
      <c r="H67" s="14"/>
      <c r="I67" s="11"/>
      <c r="J67" s="78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56" t="s">
        <v>35</v>
      </c>
      <c r="E68" s="18" t="s">
        <v>54</v>
      </c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56"/>
      <c r="E69" s="18" t="s">
        <v>55</v>
      </c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36</v>
      </c>
      <c r="E70" s="90" t="s">
        <v>53</v>
      </c>
      <c r="K70" s="21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37</v>
      </c>
      <c r="E71" s="17" t="s">
        <v>5</v>
      </c>
      <c r="K71" s="21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D72" s="26" t="s">
        <v>38</v>
      </c>
      <c r="E72" s="22" t="s">
        <v>21</v>
      </c>
      <c r="K72" s="21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D73" s="26" t="s">
        <v>39</v>
      </c>
      <c r="E73" s="23" t="s">
        <v>48</v>
      </c>
      <c r="K73" s="21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D74" s="26" t="s">
        <v>40</v>
      </c>
      <c r="E74" s="17" t="s">
        <v>49</v>
      </c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 t="s">
        <v>41</v>
      </c>
      <c r="E75" s="11" t="s">
        <v>22</v>
      </c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43</v>
      </c>
      <c r="C77" s="11"/>
      <c r="D77" s="12"/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8"/>
      <c r="C80" s="8"/>
      <c r="D80" s="11"/>
      <c r="E80" s="11"/>
      <c r="F80" s="11"/>
      <c r="G80" s="24"/>
      <c r="H80" s="11"/>
      <c r="I80" s="11"/>
      <c r="J80" s="24"/>
      <c r="K80" s="25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 t="s">
        <v>59</v>
      </c>
      <c r="C81" s="11"/>
      <c r="D81" s="11"/>
      <c r="E81" s="11"/>
      <c r="F81" s="11"/>
      <c r="G81" s="24"/>
      <c r="H81" s="11"/>
      <c r="I81" s="11"/>
      <c r="J81" s="24"/>
      <c r="K81" s="24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 t="s">
        <v>58</v>
      </c>
      <c r="C82" s="8"/>
      <c r="D82" s="11"/>
      <c r="E82" s="11"/>
      <c r="F82" s="11"/>
      <c r="G82" s="24"/>
      <c r="H82" s="11"/>
      <c r="I82" s="11"/>
      <c r="J82" s="24"/>
      <c r="K82" s="24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3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3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3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3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3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3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2012-06-14T05:37:04Z</cp:lastPrinted>
  <dcterms:created xsi:type="dcterms:W3CDTF">2000-06-29T05:08:18Z</dcterms:created>
  <dcterms:modified xsi:type="dcterms:W3CDTF">2012-06-14T11:58:25Z</dcterms:modified>
</cp:coreProperties>
</file>