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29" i="1" l="1"/>
  <c r="J27" i="1"/>
  <c r="N22" i="1"/>
  <c r="P22" i="1" s="1"/>
  <c r="L29" i="1"/>
  <c r="N29" i="1" s="1"/>
  <c r="P29" i="1" s="1"/>
  <c r="L27" i="1"/>
  <c r="N27" i="1" s="1"/>
  <c r="P27" i="1" s="1"/>
  <c r="L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<sst xmlns="http://schemas.openxmlformats.org/spreadsheetml/2006/main" count="111" uniqueCount="97">
  <si>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</si>
  <si>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</si>
  <si>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</si>
  <si>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</si>
  <si>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</si>
  <si>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</si>
  <si>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</si>
  <si>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</si>
  <si>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</si>
  <si>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</si>
  <si>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</si>
  <si>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</si>
  <si>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</si>
  <si>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</si>
  <si>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</si>
  <si>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</si>
  <si>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</si>
  <si>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</si>
  <si>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</si>
  <si>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</si>
  <si>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</si>
  <si>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</si>
  <si>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</si>
  <si>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</si>
  <si>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</si>
  <si>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</si>
  <si>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</si>
  <si>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</si>
  <si>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</si>
  <si>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</si>
  <si>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</si>
  <si>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</si>
  <si>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</si>
  <si>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</si>
  <si>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</si>
  <si>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</si>
  <si>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</si>
  <si>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</si>
  <si>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</si>
  <si>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</si>
  <si>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</si>
  <si>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</si>
  <si>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</si>
  <si>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</si>
  <si>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</si>
  <si>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</si>
  <si>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</si>
  <si>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</si>
  <si>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</si>
  <si>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</si>
  <si>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</si>
  <si>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</si>
  <si>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</si>
  <si>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</si>
  <si>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</si>
  <si>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</si>
  <si>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</si>
  <si>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</si>
  <si>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</si>
  <si>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</si>
  <si>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</si>
  <si>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</si>
  <si>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</si>
  <si>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</si>
  <si>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</si>
  <si>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</si>
  <si>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</si>
  <si>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</si>
  <si>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</si>
  <si>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</si>
  <si>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Q2012RH220</t>
  </si>
  <si>
    <t>(Mr.) Maged Attalla</t>
  </si>
  <si>
    <t>( Control &amp; Instrumentation Engineer )</t>
  </si>
  <si>
    <t>Micom Co.</t>
  </si>
  <si>
    <t>28 Sherif St., Downtown</t>
  </si>
  <si>
    <t>Cairo</t>
  </si>
  <si>
    <t>Egypt</t>
  </si>
  <si>
    <t>Tel: +202-23945400</t>
  </si>
  <si>
    <t>Fax: +202-23905822</t>
  </si>
  <si>
    <t>Web-Site:</t>
  </si>
  <si>
    <t>maged@micomegypt.com</t>
  </si>
  <si>
    <t>www.micomegypt.com / www.micomegypt.net</t>
  </si>
  <si>
    <t>MGG14C-MH4H-1A1X-Y</t>
  </si>
  <si>
    <t>Power supply: 230Vac</t>
  </si>
  <si>
    <t>Magnew converter</t>
  </si>
  <si>
    <t>Output: 4-20mA Hart</t>
  </si>
  <si>
    <t>With Display</t>
  </si>
  <si>
    <t>MGA12W-C010AA</t>
  </si>
  <si>
    <t>MGG18F-050PD21CS5AAA-X-Y</t>
  </si>
  <si>
    <t>Magnew detector</t>
  </si>
  <si>
    <t>Flange type DN50 PN16</t>
  </si>
  <si>
    <t>Liner: PFA</t>
  </si>
  <si>
    <t>Electrodes: Hastelloy</t>
  </si>
  <si>
    <t>Electrical connection: 1/2 NPT</t>
  </si>
  <si>
    <t>6</t>
  </si>
  <si>
    <t>8</t>
  </si>
  <si>
    <t>Cable MagneW 10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</si>
</sst>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D28" sqref="D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41074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80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  <c r="R15" s="115" t="s">
        <v>79</v>
      </c>
    </row>
    <row r="16" spans="1:230" ht="15.75" customHeight="1">
      <c r="A16" s="17"/>
      <c r="B16" s="83"/>
      <c r="C16" s="17"/>
      <c r="D16" s="116" t="s">
        <v>81</v>
      </c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82</v>
      </c>
      <c r="E22" s="100" t="s">
        <v>84</v>
      </c>
      <c r="G22" s="108">
        <v>1</v>
      </c>
      <c r="H22" s="105">
        <v>831</v>
      </c>
      <c r="I22" s="50"/>
      <c r="J22" s="50">
        <f>G22*H22</f>
        <v>831</v>
      </c>
      <c r="K22" s="79" t="s">
        <v>94</v>
      </c>
      <c r="L22" s="106">
        <f>315+45+20</f>
        <v>380</v>
      </c>
      <c r="M22" s="17">
        <v>0.153</v>
      </c>
      <c r="N22" s="111">
        <f>L22*M22*1000/100</f>
        <v>581.4</v>
      </c>
      <c r="O22" s="112">
        <v>0.3</v>
      </c>
      <c r="P22" s="17">
        <f>N22/(1-O22)</f>
        <v>830.57142857142856</v>
      </c>
    </row>
    <row r="23" spans="1:16" s="94" customFormat="1" ht="15.75" customHeight="1">
      <c r="B23" s="101"/>
      <c r="C23" s="98"/>
      <c r="D23" s="103"/>
      <c r="E23" s="102" t="s">
        <v>83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85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86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/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>
        <v>2</v>
      </c>
      <c r="C27" s="98"/>
      <c r="D27" s="103" t="s">
        <v>87</v>
      </c>
      <c r="E27" s="102" t="s">
        <v>96</v>
      </c>
      <c r="G27" s="94">
        <v>1</v>
      </c>
      <c r="H27" s="105">
        <v>74</v>
      </c>
      <c r="I27" s="93"/>
      <c r="J27" s="50">
        <f>G27*H27</f>
        <v>74</v>
      </c>
      <c r="K27" s="79" t="s">
        <v>94</v>
      </c>
      <c r="L27" s="94">
        <f>20+7+7</f>
        <v>34</v>
      </c>
      <c r="M27" s="17">
        <v>0.153</v>
      </c>
      <c r="N27" s="111">
        <f>L27*M27*1000/100</f>
        <v>52.02</v>
      </c>
      <c r="O27" s="112">
        <v>0.3</v>
      </c>
      <c r="P27" s="17">
        <f>N27/(1-O27)</f>
        <v>74.314285714285717</v>
      </c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s="94" customFormat="1" ht="15.75" customHeight="1">
      <c r="B29" s="98">
        <v>3</v>
      </c>
      <c r="C29" s="98"/>
      <c r="D29" s="103" t="s">
        <v>88</v>
      </c>
      <c r="E29" s="102" t="s">
        <v>89</v>
      </c>
      <c r="G29" s="94">
        <v>1</v>
      </c>
      <c r="H29" s="105">
        <v>981</v>
      </c>
      <c r="I29" s="93"/>
      <c r="J29" s="50">
        <f>G29*H29</f>
        <v>981</v>
      </c>
      <c r="K29" s="79" t="s">
        <v>95</v>
      </c>
      <c r="L29" s="94">
        <f>320+83+36+10</f>
        <v>449</v>
      </c>
      <c r="M29" s="17">
        <v>0.153</v>
      </c>
      <c r="N29" s="111">
        <f>L29*M29*1000/100</f>
        <v>686.97</v>
      </c>
      <c r="O29" s="112">
        <v>0.3</v>
      </c>
      <c r="P29" s="17">
        <f>N29/(1-O29)</f>
        <v>981.38571428571436</v>
      </c>
    </row>
    <row r="30" spans="1:16" s="94" customFormat="1" ht="15.75" customHeight="1">
      <c r="B30" s="98"/>
      <c r="C30" s="98"/>
      <c r="D30" s="103"/>
      <c r="E30" s="102" t="s">
        <v>90</v>
      </c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 t="s">
        <v>91</v>
      </c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 t="s">
        <v>92</v>
      </c>
      <c r="H32" s="105"/>
      <c r="I32" s="93"/>
      <c r="J32" s="93"/>
      <c r="K32" s="93"/>
    </row>
    <row r="33" spans="1:230" s="94" customFormat="1" ht="15.75" customHeight="1">
      <c r="B33" s="98"/>
      <c r="C33" s="98"/>
      <c r="D33" s="103"/>
      <c r="E33" s="102" t="s">
        <v>93</v>
      </c>
      <c r="H33" s="105"/>
      <c r="I33" s="93"/>
      <c r="J33" s="93"/>
      <c r="K33" s="93"/>
    </row>
    <row r="34" spans="1:230" s="94" customFormat="1" ht="15.75" customHeight="1">
      <c r="B34" s="98"/>
      <c r="C34" s="98"/>
      <c r="D34" s="103"/>
      <c r="E34" s="102"/>
      <c r="H34" s="105"/>
      <c r="I34" s="93"/>
      <c r="J34" s="93"/>
      <c r="K34" s="93"/>
    </row>
    <row r="35" spans="1:230" ht="15.75" customHeight="1" thickBot="1">
      <c r="A35" s="17"/>
      <c r="B35" s="61"/>
      <c r="C35" s="62"/>
      <c r="D35" s="63"/>
      <c r="E35" s="64"/>
      <c r="F35" s="65"/>
      <c r="G35" s="92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1886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1886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1886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2012-06-14T05:37:04Z</cp:lastPrinted>
  <dcterms:created xsi:type="dcterms:W3CDTF">2000-06-29T05:08:18Z</dcterms:created>
  <dcterms:modified xsi:type="dcterms:W3CDTF">2012-06-14T05:37:18Z</dcterms:modified>
</cp:coreProperties>
</file>