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P22" i="1" l="1"/>
  <c r="N22" i="1"/>
  <c r="L22" i="1"/>
  <c r="J22" i="1" l="1"/>
  <c r="J30" i="1" s="1"/>
  <c r="J34" i="1" s="1"/>
  <c r="J36" i="1" s="1"/>
</calcChain>
</file>

<file path=xl/sharedStrings.xml><?xml version="1.0" encoding="utf-8"?>
<sst xmlns="http://schemas.openxmlformats.org/spreadsheetml/2006/main" count="99" uniqueCount="86">
  <si>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</si>
  <si>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</si>
  <si>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</si>
  <si>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</si>
  <si>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</si>
  <si>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</si>
  <si>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</si>
  <si>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</si>
  <si>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</si>
  <si>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</si>
  <si>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</si>
  <si>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</si>
  <si>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</si>
  <si>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</si>
  <si>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</si>
  <si>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</si>
  <si>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</si>
  <si>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</si>
  <si>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</si>
  <si>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</si>
  <si>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</si>
  <si>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</si>
  <si>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</si>
  <si>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</si>
  <si>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</si>
  <si>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</si>
  <si>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</si>
  <si>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</si>
  <si>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</si>
  <si>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</si>
  <si>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</si>
  <si>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</si>
  <si>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</si>
  <si>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</si>
  <si>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</si>
  <si>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</si>
  <si>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</si>
  <si>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</si>
  <si>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</si>
  <si>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</si>
  <si>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</si>
  <si>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</si>
  <si>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</si>
  <si>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</si>
  <si>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</si>
  <si>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</si>
  <si>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</si>
  <si>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</si>
  <si>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</si>
  <si>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</si>
  <si>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</si>
  <si>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</si>
  <si>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</si>
  <si>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</si>
  <si>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</si>
  <si>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</si>
  <si>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</si>
  <si>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</si>
  <si>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</si>
  <si>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</si>
  <si>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</si>
  <si>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</si>
  <si>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</si>
  <si>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</si>
  <si>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</si>
  <si>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</si>
  <si>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</si>
  <si>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</si>
  <si>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</si>
  <si>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JIS I/P Valve positioner</t>
  </si>
  <si>
    <t>4-20mA input</t>
  </si>
  <si>
    <t>Air pressure: 300 to 400 Kpas</t>
  </si>
  <si>
    <t>linear input/output characterization</t>
  </si>
  <si>
    <t>with bracket for HA2/HL2 actuator</t>
  </si>
  <si>
    <t>Air connection: Rc1/4</t>
  </si>
  <si>
    <r>
      <t>HEP17-13CLDY6RGSD-</t>
    </r>
    <r>
      <rPr>
        <b/>
        <sz val="10"/>
        <color rgb="FFFF0000"/>
        <rFont val="Arial"/>
        <family val="2"/>
      </rPr>
      <t>C</t>
    </r>
    <r>
      <rPr>
        <b/>
        <sz val="10"/>
        <rFont val="Arial"/>
        <family val="2"/>
      </rPr>
      <t>1-X</t>
    </r>
  </si>
  <si>
    <t>With pressure regulator</t>
  </si>
  <si>
    <t>6</t>
  </si>
  <si>
    <t>Q2012RH201</t>
  </si>
  <si>
    <t>Beta Instruments ApS</t>
  </si>
  <si>
    <t>Jorgen Harsto</t>
  </si>
  <si>
    <t>Phone: +45 70 21 03 30</t>
  </si>
  <si>
    <t>Fax:     +45 70 21 03 40</t>
  </si>
  <si>
    <t>E-mail: jha@betainstruments.dk</t>
  </si>
  <si>
    <t>Homepage: www.betainstruments.dk</t>
  </si>
  <si>
    <t>30 days from invoice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</si>
</sst>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9" fillId="0" borderId="0" xfId="5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ha@betainstruments.dk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betainstruments.d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E51" sqref="E5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4" t="s">
        <v>24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5" t="s">
        <v>25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3" t="s">
        <v>79</v>
      </c>
      <c r="F7" s="85"/>
      <c r="G7" s="21"/>
      <c r="H7" s="33" t="s">
        <v>1</v>
      </c>
      <c r="I7" s="17"/>
      <c r="J7" s="77">
        <v>41062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3" t="s">
        <v>80</v>
      </c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3" t="s">
        <v>81</v>
      </c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3" t="s">
        <v>82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3" t="s">
        <v>83</v>
      </c>
      <c r="E11" s="17"/>
      <c r="F11" s="84"/>
      <c r="G11" s="17"/>
      <c r="H11" s="20" t="s">
        <v>17</v>
      </c>
      <c r="I11" s="20"/>
      <c r="J11" s="34" t="s">
        <v>78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3" t="s">
        <v>84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3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3"/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3"/>
      <c r="E15" s="17"/>
      <c r="F15" s="84"/>
      <c r="G15" s="17"/>
      <c r="H15" s="20" t="s">
        <v>45</v>
      </c>
      <c r="J15" s="88" t="s">
        <v>59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E16" s="17"/>
      <c r="F16" s="84"/>
      <c r="G16" s="17"/>
      <c r="H16" s="20" t="s">
        <v>47</v>
      </c>
      <c r="I16" s="21"/>
      <c r="J16" s="89" t="s">
        <v>56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1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1"/>
      <c r="H20" s="49"/>
      <c r="I20" s="50"/>
      <c r="J20" s="50"/>
      <c r="K20" s="12"/>
    </row>
    <row r="21" spans="1:16" s="17" customFormat="1" ht="15.75" customHeight="1">
      <c r="B21" s="98"/>
      <c r="C21" s="99"/>
      <c r="D21" s="103"/>
      <c r="E21" s="100"/>
      <c r="G21" s="104"/>
      <c r="H21" s="105"/>
      <c r="I21" s="50"/>
      <c r="J21" s="50"/>
      <c r="K21" s="79"/>
      <c r="L21" s="110" t="s">
        <v>64</v>
      </c>
      <c r="M21" s="97" t="s">
        <v>65</v>
      </c>
      <c r="N21" s="95" t="s">
        <v>66</v>
      </c>
      <c r="O21" s="96" t="s">
        <v>67</v>
      </c>
      <c r="P21" s="94" t="s">
        <v>68</v>
      </c>
    </row>
    <row r="22" spans="1:16" s="17" customFormat="1" ht="15.75" customHeight="1">
      <c r="B22" s="98">
        <v>1</v>
      </c>
      <c r="C22" s="99"/>
      <c r="D22" s="103" t="s">
        <v>75</v>
      </c>
      <c r="E22" s="100" t="s">
        <v>69</v>
      </c>
      <c r="G22" s="108">
        <v>1</v>
      </c>
      <c r="H22" s="105">
        <v>880</v>
      </c>
      <c r="I22" s="50"/>
      <c r="J22" s="50">
        <f>G22*H22</f>
        <v>880</v>
      </c>
      <c r="K22" s="79" t="s">
        <v>77</v>
      </c>
      <c r="L22" s="106">
        <f>152+20+8</f>
        <v>180</v>
      </c>
      <c r="M22" s="17">
        <v>0.26900000000000002</v>
      </c>
      <c r="N22" s="111">
        <f>L22*M22*1000/100</f>
        <v>484.2</v>
      </c>
      <c r="O22" s="112">
        <v>0.45</v>
      </c>
      <c r="P22" s="17">
        <f>N22/(1-O22)</f>
        <v>880.36363636363626</v>
      </c>
    </row>
    <row r="23" spans="1:16" s="94" customFormat="1" ht="15.75" customHeight="1">
      <c r="B23" s="101"/>
      <c r="C23" s="98"/>
      <c r="D23" s="103"/>
      <c r="E23" s="102" t="s">
        <v>70</v>
      </c>
      <c r="G23" s="109"/>
      <c r="H23" s="105"/>
      <c r="I23" s="93"/>
      <c r="J23" s="50"/>
      <c r="K23" s="79"/>
      <c r="L23" s="107"/>
      <c r="M23" s="97"/>
      <c r="N23" s="95"/>
      <c r="O23" s="96"/>
    </row>
    <row r="24" spans="1:16" s="94" customFormat="1" ht="15.75" customHeight="1">
      <c r="B24" s="98"/>
      <c r="C24" s="98"/>
      <c r="D24" s="103"/>
      <c r="E24" s="102" t="s">
        <v>71</v>
      </c>
      <c r="G24" s="109"/>
      <c r="H24" s="105"/>
      <c r="I24" s="93"/>
      <c r="J24" s="50"/>
      <c r="K24" s="79"/>
      <c r="L24" s="107"/>
      <c r="M24" s="17"/>
      <c r="N24" s="111"/>
      <c r="O24" s="112"/>
      <c r="P24" s="17"/>
    </row>
    <row r="25" spans="1:16" s="94" customFormat="1" ht="15.75" customHeight="1">
      <c r="B25" s="98"/>
      <c r="C25" s="98"/>
      <c r="D25" s="103"/>
      <c r="E25" s="102" t="s">
        <v>72</v>
      </c>
      <c r="G25" s="109"/>
      <c r="H25" s="105"/>
      <c r="I25" s="93"/>
      <c r="J25" s="50"/>
      <c r="K25" s="79"/>
      <c r="L25" s="107"/>
      <c r="M25" s="97"/>
      <c r="N25" s="95"/>
      <c r="O25" s="96"/>
    </row>
    <row r="26" spans="1:16" s="94" customFormat="1" ht="15.75" customHeight="1">
      <c r="B26" s="98"/>
      <c r="C26" s="98"/>
      <c r="D26" s="103"/>
      <c r="E26" s="102" t="s">
        <v>73</v>
      </c>
      <c r="G26" s="109"/>
      <c r="H26" s="105"/>
      <c r="I26" s="93"/>
      <c r="J26" s="50"/>
      <c r="K26" s="79"/>
      <c r="L26" s="107"/>
      <c r="M26" s="17"/>
      <c r="N26" s="111"/>
      <c r="O26" s="112"/>
      <c r="P26" s="17"/>
    </row>
    <row r="27" spans="1:16" s="94" customFormat="1" ht="15.75" customHeight="1">
      <c r="B27" s="98"/>
      <c r="C27" s="98"/>
      <c r="D27" s="103"/>
      <c r="E27" s="102" t="s">
        <v>74</v>
      </c>
      <c r="H27" s="105"/>
      <c r="I27" s="93"/>
      <c r="J27" s="50"/>
      <c r="K27" s="79"/>
      <c r="M27" s="97"/>
      <c r="N27" s="95"/>
      <c r="O27" s="96"/>
    </row>
    <row r="28" spans="1:16" s="94" customFormat="1" ht="15.75" customHeight="1">
      <c r="B28" s="98"/>
      <c r="C28" s="98"/>
      <c r="D28" s="103"/>
      <c r="E28" s="102" t="s">
        <v>76</v>
      </c>
      <c r="H28" s="105"/>
      <c r="I28" s="93"/>
      <c r="J28" s="93"/>
      <c r="K28" s="93"/>
    </row>
    <row r="29" spans="1:16" ht="15.75" customHeight="1" thickBot="1">
      <c r="A29" s="17"/>
      <c r="B29" s="61"/>
      <c r="C29" s="62"/>
      <c r="D29" s="63"/>
      <c r="E29" s="64"/>
      <c r="F29" s="65"/>
      <c r="G29" s="92"/>
      <c r="H29" s="66"/>
      <c r="I29" s="67"/>
      <c r="J29" s="67"/>
      <c r="K29" s="80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880</v>
      </c>
      <c r="K30" s="60"/>
    </row>
    <row r="31" spans="1:16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8"/>
    </row>
    <row r="32" spans="1:16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IF(J30&lt;150, 150, J30)</f>
        <v>880</v>
      </c>
      <c r="K34" s="60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32</v>
      </c>
      <c r="H35" s="66" t="s">
        <v>4</v>
      </c>
      <c r="I35" s="67"/>
      <c r="J35" s="67"/>
      <c r="K35" s="69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880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63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60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61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62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34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53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54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90" t="s">
        <v>85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58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57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  <hyperlink ref="D11" r:id="rId3" display="mailto:jha@betainstruments.dk"/>
    <hyperlink ref="D12" r:id="rId4" display="http://www.betainstruments.dk/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2012-06-02T04:38:44Z</dcterms:modified>
</cp:coreProperties>
</file>