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33" i="1" l="1"/>
  <c r="L33" i="1"/>
  <c r="N33" i="1" s="1"/>
  <c r="P33" i="1" s="1"/>
  <c r="L22" i="1" l="1"/>
  <c r="N22" i="1" s="1"/>
  <c r="P22" i="1" s="1"/>
  <c r="J22" i="1" l="1"/>
  <c r="J44" i="1" s="1"/>
  <c r="J48" i="1" s="1"/>
  <c r="J50" i="1" s="1"/>
</calcChain>
</file>

<file path=xl/sharedStrings.xml><?xml version="1.0" encoding="utf-8"?>
<sst xmlns="http://schemas.openxmlformats.org/spreadsheetml/2006/main" count="115" uniqueCount="97">
  <si>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</si>
  <si>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</si>
  <si>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</si>
  <si>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</si>
  <si>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</si>
  <si>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</si>
  <si>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</si>
  <si>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</si>
  <si>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</si>
  <si>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</si>
  <si>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</si>
  <si>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</si>
  <si>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</si>
  <si>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</si>
  <si>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</si>
  <si>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</si>
  <si>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</si>
  <si>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</si>
  <si>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</si>
  <si>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</si>
  <si>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</si>
  <si>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</si>
  <si>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</si>
  <si>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</si>
  <si>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</si>
  <si>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</si>
  <si>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</si>
  <si>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</si>
  <si>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</si>
  <si>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</si>
  <si>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</si>
  <si>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</si>
  <si>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</si>
  <si>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</si>
  <si>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</si>
  <si>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</si>
  <si>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</si>
  <si>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</si>
  <si>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</si>
  <si>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</si>
  <si>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</si>
  <si>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</si>
  <si>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</si>
  <si>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</si>
  <si>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</si>
  <si>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</si>
  <si>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</si>
  <si>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</si>
  <si>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</si>
  <si>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</si>
  <si>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</si>
  <si>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</si>
  <si>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</si>
  <si>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</si>
  <si>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</si>
  <si>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</si>
  <si>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</si>
  <si>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</si>
  <si>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</si>
  <si>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</si>
  <si>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</si>
  <si>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</si>
  <si>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</si>
  <si>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</si>
  <si>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</si>
  <si>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</si>
  <si>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</si>
  <si>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</si>
  <si>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</si>
  <si>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JTU240-1AJ12J005-GN4-XX</t>
  </si>
  <si>
    <t>GTU60U-AAAA1EADA05-AF2AXA5-XX</t>
  </si>
  <si>
    <t>GP transmitter remote type</t>
  </si>
  <si>
    <t>4-20mA output</t>
  </si>
  <si>
    <t>Wetted parts: 316SS with diaphragm: SUS316L</t>
  </si>
  <si>
    <t>Flange: ANSI150 2 '' flush type</t>
  </si>
  <si>
    <t>Flange : SUS304 Bolt/nut: Carbon steel</t>
  </si>
  <si>
    <t>Capillarity tube: 5 meters</t>
  </si>
  <si>
    <t>Electrical conduit: 1/2 NPT</t>
  </si>
  <si>
    <t>With mountin bracket</t>
  </si>
  <si>
    <t>With Indicator</t>
  </si>
  <si>
    <t>6</t>
  </si>
  <si>
    <t>Imtech Industry International B.V.</t>
  </si>
  <si>
    <t>Jurgen Staal</t>
  </si>
  <si>
    <t>Sales Engineer Trading &amp; Aftersales Services</t>
  </si>
  <si>
    <t>T  +31 524 59 92 34</t>
  </si>
  <si>
    <t>F  +31 524 51 69 05</t>
  </si>
  <si>
    <t>E  jurgen.staal@imtech.nl</t>
  </si>
  <si>
    <t xml:space="preserve">W www.imtechindustryinternational.nl </t>
  </si>
  <si>
    <t>Q2012RH194</t>
  </si>
  <si>
    <t>Advance payment</t>
  </si>
  <si>
    <t>Replacement of JTD236-A1T-00000-GN4-XX</t>
  </si>
  <si>
    <t>GTX71D-AAAAFAA-AF2AXA1-XX</t>
  </si>
  <si>
    <t>DP Transmiteur GTX</t>
  </si>
  <si>
    <t>Span: 0,25 to 14Mpas</t>
  </si>
  <si>
    <t>Process connection: 1/4NPT Top</t>
  </si>
  <si>
    <t>FM intrinsicaly safe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</si>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</sst>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rgen.staal@imtech.n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mtechindustryinternational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3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96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4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81</v>
      </c>
      <c r="E7" s="17"/>
      <c r="F7" s="85"/>
      <c r="G7" s="21"/>
      <c r="H7" s="33" t="s">
        <v>1</v>
      </c>
      <c r="I7" s="17"/>
      <c r="J7" s="77">
        <v>41071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82</v>
      </c>
      <c r="E11" s="17"/>
      <c r="F11" s="84"/>
      <c r="G11" s="17"/>
      <c r="H11" s="20" t="s">
        <v>17</v>
      </c>
      <c r="I11" s="20"/>
      <c r="J11" s="34" t="s">
        <v>88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83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84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85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86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4" t="s">
        <v>87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 t="s">
        <v>69</v>
      </c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70</v>
      </c>
      <c r="E22" s="100" t="s">
        <v>71</v>
      </c>
      <c r="G22" s="108">
        <v>4</v>
      </c>
      <c r="H22" s="105">
        <v>1326</v>
      </c>
      <c r="I22" s="50"/>
      <c r="J22" s="50">
        <f>G22*H22</f>
        <v>5304</v>
      </c>
      <c r="K22" s="79" t="s">
        <v>80</v>
      </c>
      <c r="L22" s="106">
        <f>433+21+8+20+2</f>
        <v>484</v>
      </c>
      <c r="M22" s="17">
        <v>0.13700000000000001</v>
      </c>
      <c r="N22" s="111">
        <f>L22*1000*M22/100</f>
        <v>663.08</v>
      </c>
      <c r="O22" s="112">
        <v>0.5</v>
      </c>
      <c r="P22" s="17">
        <f>N22/(1-O22)</f>
        <v>1326.16</v>
      </c>
    </row>
    <row r="23" spans="1:16" s="94" customFormat="1" ht="15.75" customHeight="1">
      <c r="B23" s="101"/>
      <c r="C23" s="98"/>
      <c r="D23" s="103"/>
      <c r="E23" s="102" t="s">
        <v>72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74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75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77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 t="s">
        <v>78</v>
      </c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 t="s">
        <v>79</v>
      </c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C32" s="98"/>
      <c r="D32" s="103" t="s">
        <v>90</v>
      </c>
      <c r="E32" s="102"/>
      <c r="H32" s="105"/>
      <c r="I32" s="93"/>
      <c r="J32" s="93"/>
      <c r="K32" s="93"/>
    </row>
    <row r="33" spans="1:16" s="94" customFormat="1" ht="15.75" customHeight="1">
      <c r="B33" s="98">
        <v>2</v>
      </c>
      <c r="C33" s="98"/>
      <c r="D33" s="103" t="s">
        <v>91</v>
      </c>
      <c r="E33" s="102" t="s">
        <v>92</v>
      </c>
      <c r="G33" s="94">
        <v>5</v>
      </c>
      <c r="H33" s="105">
        <v>995</v>
      </c>
      <c r="I33" s="93"/>
      <c r="J33" s="50">
        <f>G33*H33</f>
        <v>4975</v>
      </c>
      <c r="K33" s="79" t="s">
        <v>80</v>
      </c>
      <c r="L33" s="94">
        <f>323+8+20+12</f>
        <v>363</v>
      </c>
      <c r="M33" s="17">
        <v>0.13700000000000001</v>
      </c>
      <c r="N33" s="111">
        <f>L33*1000*M33/100</f>
        <v>497.31000000000006</v>
      </c>
      <c r="O33" s="112">
        <v>0.5</v>
      </c>
      <c r="P33" s="17">
        <f>N33/(1-O33)</f>
        <v>994.62000000000012</v>
      </c>
    </row>
    <row r="34" spans="1:16" s="94" customFormat="1" ht="15.75" customHeight="1">
      <c r="B34" s="98"/>
      <c r="C34" s="98"/>
      <c r="D34" s="103"/>
      <c r="E34" s="102" t="s">
        <v>93</v>
      </c>
      <c r="H34" s="105"/>
      <c r="I34" s="93"/>
      <c r="J34" s="93"/>
      <c r="K34" s="93"/>
    </row>
    <row r="35" spans="1:16" s="94" customFormat="1" ht="15.75" customHeight="1">
      <c r="B35" s="98"/>
      <c r="C35" s="98"/>
      <c r="D35" s="103"/>
      <c r="E35" s="102" t="s">
        <v>73</v>
      </c>
      <c r="H35" s="105"/>
      <c r="I35" s="93"/>
      <c r="J35" s="93"/>
      <c r="K35" s="93"/>
    </row>
    <row r="36" spans="1:16" s="94" customFormat="1" ht="15.75" customHeight="1">
      <c r="B36" s="98"/>
      <c r="C36" s="98"/>
      <c r="D36" s="103"/>
      <c r="E36" s="102" t="s">
        <v>94</v>
      </c>
      <c r="H36" s="105"/>
      <c r="I36" s="93"/>
      <c r="J36" s="93"/>
      <c r="K36" s="93"/>
    </row>
    <row r="37" spans="1:16" s="94" customFormat="1" ht="15.75" customHeight="1">
      <c r="B37" s="98"/>
      <c r="C37" s="98"/>
      <c r="D37" s="103"/>
      <c r="E37" s="102" t="s">
        <v>95</v>
      </c>
      <c r="H37" s="105"/>
      <c r="I37" s="93"/>
      <c r="J37" s="93"/>
      <c r="K37" s="93"/>
    </row>
    <row r="38" spans="1:16" s="94" customFormat="1" ht="15.75" customHeight="1">
      <c r="B38" s="98"/>
      <c r="C38" s="98"/>
      <c r="D38" s="103"/>
      <c r="E38" s="102" t="s">
        <v>77</v>
      </c>
      <c r="H38" s="105"/>
      <c r="I38" s="93"/>
      <c r="J38" s="93"/>
      <c r="K38" s="93"/>
    </row>
    <row r="39" spans="1:16" s="94" customFormat="1" ht="15.75" customHeight="1">
      <c r="B39" s="98"/>
      <c r="C39" s="98"/>
      <c r="D39" s="103"/>
      <c r="E39" s="102" t="s">
        <v>78</v>
      </c>
      <c r="H39" s="105"/>
      <c r="I39" s="93"/>
      <c r="J39" s="93"/>
      <c r="K39" s="93"/>
    </row>
    <row r="40" spans="1:16" s="94" customFormat="1" ht="15.75" customHeight="1">
      <c r="B40" s="98"/>
      <c r="C40" s="98"/>
      <c r="D40" s="103"/>
      <c r="E40" s="102" t="s">
        <v>79</v>
      </c>
      <c r="H40" s="105"/>
      <c r="I40" s="93"/>
      <c r="J40" s="93"/>
      <c r="K40" s="93"/>
    </row>
    <row r="41" spans="1:16" s="94" customFormat="1" ht="15.75" customHeight="1">
      <c r="B41" s="98"/>
      <c r="C41" s="98"/>
      <c r="D41" s="103"/>
      <c r="E41" s="102"/>
      <c r="H41" s="105"/>
      <c r="I41" s="93"/>
      <c r="J41" s="93"/>
      <c r="K41" s="93"/>
    </row>
    <row r="42" spans="1:16" s="94" customFormat="1" ht="15.75" customHeight="1">
      <c r="B42" s="98"/>
      <c r="C42" s="98"/>
      <c r="D42" s="103"/>
      <c r="E42" s="102"/>
      <c r="H42" s="105"/>
      <c r="I42" s="93"/>
      <c r="J42" s="93"/>
      <c r="K42" s="93"/>
    </row>
    <row r="43" spans="1:16" ht="15.75" customHeight="1" thickBot="1">
      <c r="A43" s="17"/>
      <c r="B43" s="61"/>
      <c r="C43" s="62"/>
      <c r="D43" s="63"/>
      <c r="E43" s="64"/>
      <c r="F43" s="65"/>
      <c r="G43" s="92"/>
      <c r="H43" s="66"/>
      <c r="I43" s="67"/>
      <c r="J43" s="67"/>
      <c r="K43" s="80"/>
    </row>
    <row r="44" spans="1:16" ht="15.75" customHeight="1">
      <c r="A44" s="17"/>
      <c r="B44" s="11"/>
      <c r="C44" s="11"/>
      <c r="D44" s="12"/>
      <c r="E44" s="21"/>
      <c r="F44" s="11"/>
      <c r="G44" s="33" t="s">
        <v>26</v>
      </c>
      <c r="H44" s="51" t="s">
        <v>4</v>
      </c>
      <c r="I44" s="50"/>
      <c r="J44" s="50">
        <f>SUM(J21:J43)</f>
        <v>10279</v>
      </c>
      <c r="K44" s="60"/>
    </row>
    <row r="45" spans="1:16" ht="15.75" customHeight="1">
      <c r="A45" s="17"/>
      <c r="B45" s="11"/>
      <c r="C45" s="11"/>
      <c r="D45" s="12"/>
      <c r="E45" s="44"/>
      <c r="F45" s="42"/>
      <c r="G45" s="43" t="s">
        <v>19</v>
      </c>
      <c r="H45" s="52" t="s">
        <v>4</v>
      </c>
      <c r="I45" s="53"/>
      <c r="J45" s="53">
        <v>150</v>
      </c>
      <c r="K45" s="58"/>
    </row>
    <row r="46" spans="1:16" ht="15.75" customHeight="1">
      <c r="A46" s="17"/>
      <c r="B46" s="11"/>
      <c r="C46" s="11"/>
      <c r="D46" s="12"/>
      <c r="E46" s="45"/>
      <c r="F46" s="46"/>
      <c r="G46" s="57" t="s">
        <v>2</v>
      </c>
      <c r="H46" s="54" t="s">
        <v>4</v>
      </c>
      <c r="I46" s="55"/>
      <c r="J46" s="55">
        <v>0</v>
      </c>
      <c r="K46" s="59"/>
    </row>
    <row r="47" spans="1:16" ht="15.75" customHeight="1" thickBot="1">
      <c r="A47" s="17"/>
      <c r="B47" s="62"/>
      <c r="C47" s="62"/>
      <c r="D47" s="61"/>
      <c r="E47" s="70"/>
      <c r="F47" s="71"/>
      <c r="G47" s="72" t="s">
        <v>20</v>
      </c>
      <c r="H47" s="73" t="s">
        <v>4</v>
      </c>
      <c r="I47" s="74"/>
      <c r="J47" s="74"/>
      <c r="K47" s="75"/>
    </row>
    <row r="48" spans="1:16" ht="15.75" customHeight="1">
      <c r="A48" s="17"/>
      <c r="B48" s="11"/>
      <c r="C48" s="11"/>
      <c r="D48" s="12"/>
      <c r="E48" s="21"/>
      <c r="F48" s="11"/>
      <c r="G48" s="31" t="s">
        <v>33</v>
      </c>
      <c r="H48" s="51" t="s">
        <v>4</v>
      </c>
      <c r="I48" s="50"/>
      <c r="J48" s="50">
        <f>IF(J44&lt;150, 150, J44)</f>
        <v>10279</v>
      </c>
      <c r="K48" s="60"/>
    </row>
    <row r="49" spans="1:230" ht="15.75" customHeight="1" thickBot="1">
      <c r="A49" s="17"/>
      <c r="B49" s="62"/>
      <c r="C49" s="62"/>
      <c r="D49" s="61"/>
      <c r="E49" s="64"/>
      <c r="F49" s="62"/>
      <c r="G49" s="68" t="s">
        <v>32</v>
      </c>
      <c r="H49" s="66" t="s">
        <v>4</v>
      </c>
      <c r="I49" s="67"/>
      <c r="J49" s="67"/>
      <c r="K49" s="69"/>
    </row>
    <row r="50" spans="1:230" ht="15.75" customHeight="1">
      <c r="A50" s="17"/>
      <c r="B50" s="11"/>
      <c r="C50" s="11"/>
      <c r="D50" s="12"/>
      <c r="E50" s="17"/>
      <c r="F50" s="11"/>
      <c r="G50" s="56" t="s">
        <v>26</v>
      </c>
      <c r="H50" s="51" t="s">
        <v>4</v>
      </c>
      <c r="I50" s="50"/>
      <c r="J50" s="51">
        <f>SUM(J48:J49)</f>
        <v>10279</v>
      </c>
      <c r="K50" s="60"/>
    </row>
    <row r="51" spans="1:230" ht="15.75" customHeight="1">
      <c r="A51" s="17"/>
      <c r="B51" s="11"/>
      <c r="C51" s="11"/>
      <c r="D51" s="12"/>
      <c r="E51" s="17"/>
      <c r="F51" s="11"/>
      <c r="G51" s="56"/>
      <c r="H51" s="51"/>
      <c r="I51" s="50"/>
      <c r="J51" s="51"/>
      <c r="K51" s="60"/>
    </row>
    <row r="52" spans="1:230" s="17" customFormat="1" ht="15.75" customHeight="1">
      <c r="B52" s="27" t="s">
        <v>42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7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44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31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63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87" t="s">
        <v>60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87" t="s">
        <v>61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62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C61" s="11"/>
      <c r="D61" s="76" t="s">
        <v>34</v>
      </c>
      <c r="E61" s="11"/>
      <c r="F61" s="11"/>
      <c r="G61" s="13"/>
      <c r="H61" s="14"/>
      <c r="I61" s="11"/>
      <c r="J61" s="78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1"/>
      <c r="C62" s="11"/>
      <c r="D62" s="56" t="s">
        <v>35</v>
      </c>
      <c r="E62" s="18" t="s">
        <v>53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56"/>
      <c r="E63" s="18" t="s">
        <v>54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36</v>
      </c>
      <c r="E64" s="90" t="s">
        <v>89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37</v>
      </c>
      <c r="E65" s="17" t="s">
        <v>5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38</v>
      </c>
      <c r="E66" s="22" t="s">
        <v>21</v>
      </c>
      <c r="K66" s="21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39</v>
      </c>
      <c r="E67" s="23" t="s">
        <v>48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40</v>
      </c>
      <c r="E68" s="17" t="s">
        <v>49</v>
      </c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 t="s">
        <v>41</v>
      </c>
      <c r="E69" s="11" t="s">
        <v>22</v>
      </c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43</v>
      </c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8"/>
      <c r="C74" s="8"/>
      <c r="D74" s="11"/>
      <c r="E74" s="11"/>
      <c r="F74" s="11"/>
      <c r="G74" s="24"/>
      <c r="H74" s="11"/>
      <c r="I74" s="11"/>
      <c r="J74" s="24"/>
      <c r="K74" s="25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 t="s">
        <v>58</v>
      </c>
      <c r="C75" s="11"/>
      <c r="D75" s="11"/>
      <c r="E75" s="11"/>
      <c r="F75" s="11"/>
      <c r="G75" s="24"/>
      <c r="H75" s="11"/>
      <c r="I75" s="11"/>
      <c r="J75" s="24"/>
      <c r="K75" s="24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 t="s">
        <v>57</v>
      </c>
      <c r="C76" s="8"/>
      <c r="D76" s="11"/>
      <c r="E76" s="11"/>
      <c r="F76" s="11"/>
      <c r="G76" s="24"/>
      <c r="H76" s="11"/>
      <c r="I76" s="11"/>
      <c r="J76" s="24"/>
      <c r="K76" s="24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3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jurgen.staal@imtech.nl"/>
    <hyperlink ref="D16" r:id="rId4" display="http://www.imtechindustryinternational.nl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2012-06-11T09:01:12Z</dcterms:modified>
</cp:coreProperties>
</file>