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QUOTE!$A$1:$K$64</definedName>
  </definedNames>
  <calcPr calcId="145621"/>
</workbook>
</file>

<file path=xl/calcChain.xml><?xml version="1.0" encoding="utf-8"?>
<calcChain xmlns="http://schemas.openxmlformats.org/spreadsheetml/2006/main">
  <c r="J22" i="1" l="1"/>
  <c r="L22" i="1"/>
  <c r="N22" i="1" s="1"/>
  <c r="P22" i="1" s="1"/>
  <c r="J32" i="1" l="1"/>
  <c r="J36" i="1" s="1"/>
  <c r="J38" i="1" s="1"/>
</calcChain>
</file>

<file path=xl/sharedStrings.xml><?xml version="1.0" encoding="utf-8"?>
<sst xmlns="http://schemas.openxmlformats.org/spreadsheetml/2006/main" count="102" uniqueCount="89">
  <si>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</si>
  <si>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</si>
  <si>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</si>
  <si>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</si>
  <si>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</si>
  <si>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</si>
  <si>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</si>
  <si>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</si>
  <si>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</si>
  <si>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</si>
  <si>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</si>
  <si>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</si>
  <si>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</si>
  <si>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</si>
  <si>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</si>
  <si>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</si>
  <si>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</si>
  <si>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</si>
  <si>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</si>
  <si>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</si>
  <si>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</si>
  <si>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</si>
  <si>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</si>
  <si>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</si>
  <si>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</si>
  <si>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</si>
  <si>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</si>
  <si>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</si>
  <si>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</si>
  <si>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</si>
  <si>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</si>
  <si>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</si>
  <si>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</si>
  <si>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</si>
  <si>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</si>
  <si>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</si>
  <si>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</si>
  <si>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</si>
  <si>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</si>
  <si>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</si>
  <si>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</si>
  <si>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</si>
  <si>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</si>
  <si>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</si>
  <si>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</si>
  <si>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</si>
  <si>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</si>
  <si>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</si>
  <si>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</si>
  <si>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</si>
  <si>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</si>
  <si>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</si>
  <si>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</si>
  <si>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</si>
  <si>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</si>
  <si>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</si>
  <si>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</si>
  <si>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</si>
  <si>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</si>
  <si>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</si>
  <si>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</si>
  <si>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</si>
  <si>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</si>
  <si>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</si>
  <si>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</si>
  <si>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</si>
  <si>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</si>
  <si>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</si>
  <si>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</si>
  <si>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</si>
  <si>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 xml:space="preserve">SchuF Chemieventile Vertriebs GmbH &amp; Co. KG     </t>
  </si>
  <si>
    <t>An der Guldenmühle 8-10</t>
  </si>
  <si>
    <t>Germany</t>
  </si>
  <si>
    <t>Fax: +49 6198-571-200</t>
  </si>
  <si>
    <t>www.schuf.de</t>
  </si>
  <si>
    <t>65817 Eppstein</t>
  </si>
  <si>
    <t>5</t>
  </si>
  <si>
    <t>AVP300 positioner</t>
  </si>
  <si>
    <t>Input signal: 4-20mA with Hart</t>
  </si>
  <si>
    <t>FM explosionproof</t>
  </si>
  <si>
    <t>Corrosion proof model</t>
  </si>
  <si>
    <t>Air pressure : 450 to 700Kpas</t>
  </si>
  <si>
    <t>with Filter and pressure regulator</t>
  </si>
  <si>
    <t>AVP302-FBD5B-1XXX-X</t>
  </si>
  <si>
    <t>No mounting bracket</t>
  </si>
  <si>
    <t xml:space="preserve">Mr Eshetu Feseha </t>
  </si>
  <si>
    <t>Feseha, Eshetu &lt;EFeseha@schuf.de&gt;</t>
  </si>
  <si>
    <t>Tel. +49 6198 571-100</t>
  </si>
  <si>
    <t>Q2012RH188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</si>
</sst>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chuf.de/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1"/>
  <sheetViews>
    <sheetView tabSelected="1" zoomScaleNormal="100" workbookViewId="0">
      <selection activeCell="B23" sqref="B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0" t="s">
        <v>24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1" t="s">
        <v>25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09" t="s">
        <v>70</v>
      </c>
      <c r="E7" s="17"/>
      <c r="F7" s="85"/>
      <c r="G7" s="21"/>
      <c r="H7" s="33" t="s">
        <v>1</v>
      </c>
      <c r="I7" s="17"/>
      <c r="J7" s="77">
        <v>41051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09" t="s">
        <v>71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09" t="s">
        <v>75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09" t="s">
        <v>72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09" t="s">
        <v>85</v>
      </c>
      <c r="E11" s="17"/>
      <c r="F11" s="84"/>
      <c r="G11" s="17"/>
      <c r="H11" s="20" t="s">
        <v>17</v>
      </c>
      <c r="I11" s="20"/>
      <c r="J11" s="34" t="s">
        <v>88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09" t="s">
        <v>87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09" t="s">
        <v>73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09" t="s">
        <v>86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09" t="s">
        <v>74</v>
      </c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03"/>
      <c r="E21" s="101"/>
      <c r="G21" s="104"/>
      <c r="H21" s="105"/>
      <c r="I21" s="50"/>
      <c r="J21" s="50"/>
      <c r="K21" s="79"/>
      <c r="L21" s="106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95" customFormat="1" ht="15.75" customHeight="1">
      <c r="B22" s="99">
        <v>1</v>
      </c>
      <c r="C22" s="99"/>
      <c r="D22" s="103" t="s">
        <v>83</v>
      </c>
      <c r="E22" s="101" t="s">
        <v>77</v>
      </c>
      <c r="G22" s="95">
        <v>1</v>
      </c>
      <c r="H22" s="105">
        <v>1015</v>
      </c>
      <c r="I22" s="94"/>
      <c r="J22" s="50">
        <f>G22*H22</f>
        <v>1015</v>
      </c>
      <c r="K22" s="79" t="s">
        <v>76</v>
      </c>
      <c r="L22" s="95">
        <f>153+15+15+20</f>
        <v>203</v>
      </c>
      <c r="M22" s="98">
        <v>0.25</v>
      </c>
      <c r="N22" s="107">
        <f>L22*1000*M22/100</f>
        <v>507.5</v>
      </c>
      <c r="O22" s="108">
        <v>0.5</v>
      </c>
      <c r="P22" s="17">
        <f>N22/(1-O22)</f>
        <v>1015</v>
      </c>
    </row>
    <row r="23" spans="1:16" s="95" customFormat="1" ht="15.75" customHeight="1">
      <c r="B23" s="99"/>
      <c r="C23" s="99"/>
      <c r="D23" s="103"/>
      <c r="E23" s="102" t="s">
        <v>78</v>
      </c>
      <c r="H23" s="105"/>
      <c r="I23" s="94"/>
      <c r="J23" s="50"/>
      <c r="K23" s="79"/>
      <c r="M23" s="98"/>
      <c r="N23" s="96"/>
      <c r="O23" s="97"/>
    </row>
    <row r="24" spans="1:16" s="95" customFormat="1" ht="15.75" customHeight="1">
      <c r="B24" s="99"/>
      <c r="C24" s="99"/>
      <c r="D24" s="103"/>
      <c r="E24" s="102" t="s">
        <v>79</v>
      </c>
      <c r="H24" s="105"/>
      <c r="I24" s="94"/>
      <c r="J24" s="50"/>
      <c r="K24" s="79"/>
      <c r="M24" s="98"/>
      <c r="N24" s="96"/>
      <c r="O24" s="97"/>
    </row>
    <row r="25" spans="1:16" s="95" customFormat="1" ht="15.75" customHeight="1">
      <c r="B25" s="99"/>
      <c r="C25" s="99"/>
      <c r="D25" s="103"/>
      <c r="E25" s="102" t="s">
        <v>80</v>
      </c>
      <c r="H25" s="105"/>
      <c r="I25" s="94"/>
      <c r="J25" s="50"/>
      <c r="K25" s="79"/>
      <c r="M25" s="98"/>
      <c r="N25" s="96"/>
      <c r="O25" s="97"/>
    </row>
    <row r="26" spans="1:16" s="95" customFormat="1" ht="15.75" customHeight="1">
      <c r="B26" s="99"/>
      <c r="C26" s="99"/>
      <c r="D26" s="103"/>
      <c r="E26" s="102" t="s">
        <v>81</v>
      </c>
      <c r="H26" s="105"/>
      <c r="I26" s="94"/>
      <c r="J26" s="50"/>
      <c r="K26" s="79"/>
      <c r="M26" s="98"/>
      <c r="N26" s="96"/>
      <c r="O26" s="97"/>
    </row>
    <row r="27" spans="1:16" s="95" customFormat="1" ht="15.75" customHeight="1">
      <c r="B27" s="99"/>
      <c r="C27" s="99"/>
      <c r="D27" s="103"/>
      <c r="E27" s="102" t="s">
        <v>82</v>
      </c>
      <c r="H27" s="105"/>
      <c r="I27" s="94"/>
      <c r="J27" s="50"/>
      <c r="K27" s="79"/>
      <c r="M27" s="98"/>
      <c r="N27" s="96"/>
      <c r="O27" s="97"/>
    </row>
    <row r="28" spans="1:16" s="95" customFormat="1" ht="15.75" customHeight="1">
      <c r="B28" s="99"/>
      <c r="C28" s="99"/>
      <c r="D28" s="103"/>
      <c r="E28" s="102" t="s">
        <v>84</v>
      </c>
      <c r="H28" s="105"/>
      <c r="I28" s="94"/>
      <c r="J28" s="50"/>
      <c r="K28" s="79"/>
      <c r="M28" s="98"/>
      <c r="N28" s="96"/>
      <c r="O28" s="97"/>
    </row>
    <row r="29" spans="1:16" s="95" customFormat="1" ht="15.75" customHeight="1">
      <c r="B29" s="99"/>
      <c r="C29" s="99"/>
      <c r="D29" s="103"/>
      <c r="E29" s="102"/>
      <c r="H29" s="105"/>
      <c r="I29" s="94"/>
      <c r="J29" s="50"/>
      <c r="K29" s="79"/>
      <c r="M29" s="98"/>
      <c r="N29" s="96"/>
      <c r="O29" s="97"/>
    </row>
    <row r="30" spans="1:16" s="95" customFormat="1" ht="15.75" customHeight="1">
      <c r="B30" s="99"/>
      <c r="C30" s="99"/>
      <c r="D30" s="103"/>
      <c r="E30" s="102"/>
      <c r="H30" s="105"/>
      <c r="I30" s="94"/>
      <c r="J30" s="94"/>
      <c r="K30" s="94"/>
    </row>
    <row r="31" spans="1:16" ht="15.75" customHeight="1" thickBot="1">
      <c r="A31" s="17"/>
      <c r="B31" s="61"/>
      <c r="C31" s="62"/>
      <c r="D31" s="63"/>
      <c r="E31" s="64"/>
      <c r="F31" s="65"/>
      <c r="G31" s="93"/>
      <c r="H31" s="66"/>
      <c r="I31" s="67"/>
      <c r="J31" s="67"/>
      <c r="K31" s="80"/>
    </row>
    <row r="32" spans="1:16" ht="15.75" customHeight="1">
      <c r="A32" s="17"/>
      <c r="B32" s="11"/>
      <c r="C32" s="11"/>
      <c r="D32" s="12"/>
      <c r="E32" s="21"/>
      <c r="F32" s="11"/>
      <c r="G32" s="33" t="s">
        <v>26</v>
      </c>
      <c r="H32" s="51" t="s">
        <v>4</v>
      </c>
      <c r="I32" s="50"/>
      <c r="J32" s="50">
        <f>SUM(J21:J31)</f>
        <v>1015</v>
      </c>
      <c r="K32" s="60"/>
    </row>
    <row r="33" spans="1:230" ht="15.75" customHeight="1">
      <c r="A33" s="17"/>
      <c r="B33" s="11"/>
      <c r="C33" s="11"/>
      <c r="D33" s="12"/>
      <c r="E33" s="44"/>
      <c r="F33" s="42"/>
      <c r="G33" s="43" t="s">
        <v>19</v>
      </c>
      <c r="H33" s="52" t="s">
        <v>4</v>
      </c>
      <c r="I33" s="53"/>
      <c r="J33" s="53">
        <v>150</v>
      </c>
      <c r="K33" s="58"/>
    </row>
    <row r="34" spans="1:230" ht="15.75" customHeight="1">
      <c r="A34" s="17"/>
      <c r="B34" s="11"/>
      <c r="C34" s="11"/>
      <c r="D34" s="12"/>
      <c r="E34" s="45"/>
      <c r="F34" s="46"/>
      <c r="G34" s="57" t="s">
        <v>2</v>
      </c>
      <c r="H34" s="54" t="s">
        <v>4</v>
      </c>
      <c r="I34" s="55"/>
      <c r="J34" s="55">
        <v>0</v>
      </c>
      <c r="K34" s="59"/>
    </row>
    <row r="35" spans="1:230" ht="15.75" customHeight="1" thickBot="1">
      <c r="A35" s="17"/>
      <c r="B35" s="62"/>
      <c r="C35" s="62"/>
      <c r="D35" s="61"/>
      <c r="E35" s="70"/>
      <c r="F35" s="71"/>
      <c r="G35" s="72" t="s">
        <v>20</v>
      </c>
      <c r="H35" s="73" t="s">
        <v>4</v>
      </c>
      <c r="I35" s="74"/>
      <c r="J35" s="74"/>
      <c r="K35" s="75"/>
    </row>
    <row r="36" spans="1:230" ht="15.75" customHeight="1">
      <c r="A36" s="17"/>
      <c r="B36" s="11"/>
      <c r="C36" s="11"/>
      <c r="D36" s="12"/>
      <c r="E36" s="21"/>
      <c r="F36" s="11"/>
      <c r="G36" s="31" t="s">
        <v>33</v>
      </c>
      <c r="H36" s="51" t="s">
        <v>4</v>
      </c>
      <c r="I36" s="50"/>
      <c r="J36" s="50">
        <f>IF(J32&lt;150, 150, J32)</f>
        <v>1015</v>
      </c>
      <c r="K36" s="60"/>
    </row>
    <row r="37" spans="1:230" ht="15.75" customHeight="1" thickBot="1">
      <c r="A37" s="17"/>
      <c r="B37" s="62"/>
      <c r="C37" s="62"/>
      <c r="D37" s="61"/>
      <c r="E37" s="64"/>
      <c r="F37" s="62"/>
      <c r="G37" s="68" t="s">
        <v>32</v>
      </c>
      <c r="H37" s="66" t="s">
        <v>4</v>
      </c>
      <c r="I37" s="67"/>
      <c r="J37" s="67"/>
      <c r="K37" s="69"/>
    </row>
    <row r="38" spans="1:230" ht="15.75" customHeight="1">
      <c r="A38" s="17"/>
      <c r="B38" s="11"/>
      <c r="C38" s="11"/>
      <c r="D38" s="12"/>
      <c r="E38" s="17"/>
      <c r="F38" s="11"/>
      <c r="G38" s="56" t="s">
        <v>26</v>
      </c>
      <c r="H38" s="51" t="s">
        <v>4</v>
      </c>
      <c r="I38" s="50"/>
      <c r="J38" s="51">
        <f>SUM(J36:J37)</f>
        <v>1015</v>
      </c>
      <c r="K38" s="60"/>
    </row>
    <row r="39" spans="1:230" ht="15.75" customHeight="1">
      <c r="A39" s="17"/>
      <c r="B39" s="11"/>
      <c r="C39" s="11"/>
      <c r="D39" s="12"/>
      <c r="E39" s="17"/>
      <c r="F39" s="11"/>
      <c r="G39" s="56"/>
      <c r="H39" s="51"/>
      <c r="I39" s="50"/>
      <c r="J39" s="51"/>
      <c r="K39" s="60"/>
    </row>
    <row r="40" spans="1:230" s="17" customFormat="1" ht="15.75" customHeight="1">
      <c r="B40" s="27" t="s">
        <v>42</v>
      </c>
      <c r="C40" s="11"/>
      <c r="D40" s="12"/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7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44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31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64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87" t="s">
        <v>62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87" t="s">
        <v>63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18"/>
      <c r="E48" s="11"/>
      <c r="F48" s="11"/>
      <c r="G48" s="13"/>
      <c r="H48" s="19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C49" s="11"/>
      <c r="D49" s="76" t="s">
        <v>34</v>
      </c>
      <c r="E49" s="11"/>
      <c r="F49" s="11"/>
      <c r="G49" s="13"/>
      <c r="H49" s="14"/>
      <c r="I49" s="11"/>
      <c r="J49" s="78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56" t="s">
        <v>35</v>
      </c>
      <c r="E50" s="18" t="s">
        <v>54</v>
      </c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56"/>
      <c r="E51" s="18" t="s">
        <v>55</v>
      </c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36</v>
      </c>
      <c r="E52" s="90" t="s">
        <v>53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37</v>
      </c>
      <c r="E53" s="17" t="s">
        <v>5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38</v>
      </c>
      <c r="E54" s="22" t="s">
        <v>21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39</v>
      </c>
      <c r="E55" s="23" t="s">
        <v>48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40</v>
      </c>
      <c r="E56" s="17" t="s">
        <v>49</v>
      </c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 t="s">
        <v>41</v>
      </c>
      <c r="E57" s="11" t="s">
        <v>22</v>
      </c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 t="s">
        <v>43</v>
      </c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8"/>
      <c r="C62" s="8"/>
      <c r="D62" s="11"/>
      <c r="E62" s="11"/>
      <c r="F62" s="11"/>
      <c r="G62" s="24"/>
      <c r="H62" s="11"/>
      <c r="I62" s="11"/>
      <c r="J62" s="24"/>
      <c r="K62" s="25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 t="s">
        <v>59</v>
      </c>
      <c r="C63" s="11"/>
      <c r="D63" s="11"/>
      <c r="E63" s="11"/>
      <c r="F63" s="11"/>
      <c r="G63" s="24"/>
      <c r="H63" s="11"/>
      <c r="I63" s="11"/>
      <c r="J63" s="24"/>
      <c r="K63" s="24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 t="s">
        <v>58</v>
      </c>
      <c r="C64" s="8"/>
      <c r="D64" s="11"/>
      <c r="E64" s="11"/>
      <c r="F64" s="11"/>
      <c r="G64" s="24"/>
      <c r="H64" s="11"/>
      <c r="I64" s="11"/>
      <c r="J64" s="24"/>
      <c r="K64" s="24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2:11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</sheetData>
  <mergeCells count="2">
    <mergeCell ref="A4:K4"/>
    <mergeCell ref="A5:K5"/>
  </mergeCells>
  <phoneticPr fontId="0"/>
  <hyperlinks>
    <hyperlink ref="J15" r:id="rId1"/>
    <hyperlink ref="J16" r:id="rId2"/>
    <hyperlink ref="D8" r:id="rId3" display="http://www.schuf.de/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2012-05-22T12:44:17Z</dcterms:modified>
</cp:coreProperties>
</file>