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QUOTE!$A$1:$K$95</definedName>
  </definedNames>
  <calcPr calcId="145621"/>
</workbook>
</file>

<file path=xl/calcChain.xml><?xml version="1.0" encoding="utf-8"?>
<calcChain xmlns="http://schemas.openxmlformats.org/spreadsheetml/2006/main">
  <c r="M60" i="1" l="1"/>
  <c r="O60" i="1" s="1"/>
  <c r="H60" i="1" s="1"/>
  <c r="M59" i="1"/>
  <c r="O59" i="1" s="1"/>
  <c r="H59" i="1" s="1"/>
  <c r="M58" i="1"/>
  <c r="O58" i="1" s="1"/>
  <c r="H58" i="1" s="1"/>
  <c r="M56" i="1"/>
  <c r="O56" i="1" s="1"/>
  <c r="H56" i="1" s="1"/>
  <c r="M55" i="1"/>
  <c r="O55" i="1" s="1"/>
  <c r="H55" i="1" s="1"/>
  <c r="M54" i="1"/>
  <c r="O54" i="1" s="1"/>
  <c r="H54" i="1" s="1"/>
  <c r="M53" i="1"/>
  <c r="O53" i="1" s="1"/>
  <c r="H53" i="1" s="1"/>
  <c r="M52" i="1"/>
  <c r="O52" i="1" s="1"/>
  <c r="H52" i="1" s="1"/>
  <c r="M51" i="1"/>
  <c r="O51" i="1" s="1"/>
  <c r="H51" i="1" s="1"/>
  <c r="M50" i="1"/>
  <c r="O50" i="1" s="1"/>
  <c r="H50" i="1" s="1"/>
  <c r="M49" i="1"/>
  <c r="O49" i="1" s="1"/>
  <c r="H49" i="1" s="1"/>
  <c r="M48" i="1"/>
  <c r="O48" i="1" s="1"/>
  <c r="H48" i="1" s="1"/>
  <c r="M47" i="1"/>
  <c r="O47" i="1" s="1"/>
  <c r="H47" i="1" s="1"/>
  <c r="O46" i="1"/>
  <c r="H46" i="1" s="1"/>
  <c r="M46" i="1"/>
  <c r="M45" i="1"/>
  <c r="O45" i="1" s="1"/>
  <c r="H45" i="1" s="1"/>
  <c r="M44" i="1"/>
  <c r="O44" i="1" s="1"/>
  <c r="H44" i="1" s="1"/>
  <c r="M41" i="1"/>
  <c r="O41" i="1" s="1"/>
  <c r="H41" i="1" s="1"/>
  <c r="M40" i="1"/>
  <c r="O40" i="1" s="1"/>
  <c r="H40" i="1" s="1"/>
  <c r="M39" i="1"/>
  <c r="O39" i="1" s="1"/>
  <c r="H39" i="1" s="1"/>
  <c r="M38" i="1"/>
  <c r="O38" i="1" s="1"/>
  <c r="H38" i="1" s="1"/>
  <c r="M37" i="1"/>
  <c r="O37" i="1" s="1"/>
  <c r="H37" i="1" s="1"/>
  <c r="M36" i="1"/>
  <c r="O36" i="1" s="1"/>
  <c r="H36" i="1" s="1"/>
  <c r="M35" i="1"/>
  <c r="O35" i="1" s="1"/>
  <c r="H35" i="1" s="1"/>
  <c r="M34" i="1"/>
  <c r="O34" i="1" s="1"/>
  <c r="H34" i="1" s="1"/>
  <c r="M33" i="1"/>
  <c r="O33" i="1" s="1"/>
  <c r="H33" i="1" s="1"/>
  <c r="M32" i="1"/>
  <c r="O32" i="1" s="1"/>
  <c r="H32" i="1" s="1"/>
  <c r="M31" i="1"/>
  <c r="O31" i="1" s="1"/>
  <c r="H31" i="1" s="1"/>
  <c r="M30" i="1"/>
  <c r="O30" i="1" s="1"/>
  <c r="H30" i="1" s="1"/>
  <c r="M29" i="1"/>
  <c r="O29" i="1" s="1"/>
  <c r="H29" i="1" s="1"/>
  <c r="M28" i="1"/>
  <c r="O28" i="1" s="1"/>
  <c r="M27" i="1"/>
  <c r="O27" i="1" s="1"/>
  <c r="H27" i="1" s="1"/>
  <c r="M26" i="1"/>
  <c r="O26" i="1" s="1"/>
  <c r="H26" i="1" s="1"/>
  <c r="M25" i="1"/>
  <c r="O25" i="1" s="1"/>
  <c r="H25" i="1" s="1"/>
  <c r="M23" i="1"/>
  <c r="O23" i="1" s="1"/>
  <c r="H23" i="1" s="1"/>
  <c r="M22" i="1"/>
  <c r="O22" i="1" s="1"/>
  <c r="H22" i="1" s="1"/>
  <c r="M21" i="1"/>
  <c r="O21" i="1" s="1"/>
  <c r="H21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22" i="1"/>
  <c r="J63" i="1" l="1"/>
  <c r="J67" i="1" s="1"/>
  <c r="J69" i="1" s="1"/>
</calcChain>
</file>

<file path=xl/sharedStrings.xml><?xml version="1.0" encoding="utf-8"?>
<sst xmlns="http://schemas.openxmlformats.org/spreadsheetml/2006/main" count="175" uniqueCount="140">
  <si>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</si>
  <si>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</si>
  <si>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</si>
  <si>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</si>
  <si>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</si>
  <si>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</si>
  <si>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</si>
  <si>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</si>
  <si>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</si>
  <si>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</si>
  <si>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</si>
  <si>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</si>
  <si>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</si>
  <si>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</si>
  <si>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</si>
  <si>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</si>
  <si>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</si>
  <si>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</si>
  <si>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</si>
  <si>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</si>
  <si>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</si>
  <si>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</si>
  <si>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</si>
  <si>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</si>
  <si>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</si>
  <si>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</si>
  <si>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</si>
  <si>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</si>
  <si>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</si>
  <si>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</si>
  <si>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</si>
  <si>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</si>
  <si>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</si>
  <si>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</si>
  <si>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</si>
  <si>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</si>
  <si>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</si>
  <si>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</si>
  <si>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</si>
  <si>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</si>
  <si>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</si>
  <si>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</si>
  <si>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</si>
  <si>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</si>
  <si>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</si>
  <si>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</si>
  <si>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</si>
  <si>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</si>
  <si>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</si>
  <si>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</si>
  <si>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</si>
  <si>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</si>
  <si>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</si>
  <si>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</si>
  <si>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</si>
  <si>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</si>
  <si>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</si>
  <si>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</si>
  <si>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</si>
  <si>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</si>
  <si>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</si>
  <si>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</si>
  <si>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</si>
  <si>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</si>
  <si>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</si>
  <si>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</si>
  <si>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</si>
  <si>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</si>
  <si>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</si>
  <si>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</si>
  <si>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FCA Melsele Belgium</t>
  </si>
  <si>
    <t>C36TR1UA2300</t>
  </si>
  <si>
    <t>V5065A6068</t>
  </si>
  <si>
    <t>Q2012RH174</t>
  </si>
  <si>
    <t>3-WAY MIXING VALVE</t>
  </si>
  <si>
    <t>V5065A6043</t>
  </si>
  <si>
    <t>V5065A6084</t>
  </si>
  <si>
    <t>DOUBLE SEATED VALVE</t>
  </si>
  <si>
    <t>V5064A6051</t>
  </si>
  <si>
    <t>THREE-WAY MIXING VALVE</t>
  </si>
  <si>
    <t>V5065A6050</t>
  </si>
  <si>
    <t>PRE SSURE TROL</t>
  </si>
  <si>
    <t>L404F204</t>
  </si>
  <si>
    <t>CONTROL MOTOR</t>
  </si>
  <si>
    <t>ECM3000F0110</t>
  </si>
  <si>
    <t>TRANSFORMER</t>
  </si>
  <si>
    <t>AT72-J1</t>
  </si>
  <si>
    <t>IGNITION TRANSFORMER</t>
  </si>
  <si>
    <t>ATN110A-1</t>
  </si>
  <si>
    <t>GAS PRESSURE SWITCH</t>
  </si>
  <si>
    <t>C6097A0110</t>
  </si>
  <si>
    <t>C6097A0310</t>
  </si>
  <si>
    <t>C6097A0410</t>
  </si>
  <si>
    <t>LIMIT SWITCH</t>
  </si>
  <si>
    <t>1LS-J503H</t>
  </si>
  <si>
    <t>ADVANCED UV SENSOR</t>
  </si>
  <si>
    <t>AUD300C1000</t>
  </si>
  <si>
    <t>INSERTION TEMPERATURE/HUMIDITY SENSOR</t>
  </si>
  <si>
    <t>HTY7803T4P00</t>
  </si>
  <si>
    <t>INSERTION DEWPOINT TEMPERATURE SENSOR</t>
  </si>
  <si>
    <t>HTY7903T4P00</t>
  </si>
  <si>
    <t>1LS75-JWC-PD03</t>
  </si>
  <si>
    <t>1LS74-JWC-PD03</t>
  </si>
  <si>
    <t>PROXIMITY SWITCH</t>
  </si>
  <si>
    <t>FL7M-7W6HWT-CN03</t>
  </si>
  <si>
    <t>ADVANCED UV RELAY</t>
  </si>
  <si>
    <t>AUR350C13100</t>
  </si>
  <si>
    <t>RESISTANCE TEMPERATURE DETECTOR</t>
  </si>
  <si>
    <t>RMNBWBP-ML100SX02/48-230/100-KN-15/304-PT1/2/304</t>
  </si>
  <si>
    <t>RMH-ML100SX02/80-600-KN CF804</t>
  </si>
  <si>
    <t>RESISTANCE(2PCS/SET)</t>
  </si>
  <si>
    <t>81446642-001</t>
  </si>
  <si>
    <t>SINGLE LOOP CONTROLLER</t>
  </si>
  <si>
    <t>C36TCCUA2300</t>
  </si>
  <si>
    <t>C35TCCUA2100</t>
  </si>
  <si>
    <t>GAS FLOW MONITOR</t>
  </si>
  <si>
    <t>CMG250N0300001Y0</t>
  </si>
  <si>
    <t>C25TR0UA2000</t>
  </si>
  <si>
    <t>DIGITRONIK INDICATION CONTROLLER</t>
  </si>
  <si>
    <t>C25TR0UA1000</t>
  </si>
  <si>
    <t>C36TR1UA2100</t>
  </si>
  <si>
    <t>CMG400N0801001Y0</t>
  </si>
  <si>
    <t>VIBCON</t>
  </si>
  <si>
    <t>V-725</t>
  </si>
  <si>
    <t>C15TR0RA0100</t>
  </si>
  <si>
    <t>C35TR1UA2100</t>
  </si>
  <si>
    <t>C36TC0UA2100</t>
  </si>
  <si>
    <t>THERMO SENSOR</t>
  </si>
  <si>
    <t>TMH-KS80 2/316L-600-KN CF804</t>
  </si>
  <si>
    <t>CABLE PLUG</t>
  </si>
  <si>
    <t>FL7M-10W6WT-CN03</t>
  </si>
  <si>
    <t>COST</t>
  </si>
  <si>
    <t>don't know</t>
  </si>
  <si>
    <t>landed</t>
  </si>
  <si>
    <t>Margin</t>
  </si>
  <si>
    <t>NSP</t>
  </si>
  <si>
    <t>REV 1</t>
  </si>
  <si>
    <t>obslete</t>
  </si>
  <si>
    <t>PA5-4ISX5HK-E</t>
  </si>
  <si>
    <t>PA5-4ISX10HK-E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</si>
</sst>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_-* #,##0\ [$€-40C]_-;\-* #,##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sz val="11"/>
      <name val="ＭＳ ゴシック"/>
      <family val="3"/>
      <charset val="128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9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9" fillId="0" borderId="0" xfId="5" applyAlignment="1">
      <alignment horizontal="center" vertical="center"/>
    </xf>
    <xf numFmtId="49" fontId="20" fillId="0" borderId="6" xfId="6" applyNumberFormat="1" applyFont="1" applyFill="1" applyBorder="1" applyAlignment="1">
      <alignment vertical="center"/>
    </xf>
    <xf numFmtId="1" fontId="9" fillId="0" borderId="0" xfId="3" applyNumberFormat="1" applyFont="1" applyFill="1" applyBorder="1" applyAlignment="1" applyProtection="1">
      <alignment horizontal="center" vertical="center"/>
      <protection locked="0"/>
    </xf>
    <xf numFmtId="44" fontId="9" fillId="0" borderId="0" xfId="7" applyFont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8">
    <cellStyle name="Airlitec" xfId="5"/>
    <cellStyle name="Euro" xfId="1"/>
    <cellStyle name="Lien hypertexte" xfId="2" builtinId="8"/>
    <cellStyle name="Milliers" xfId="3" builtinId="3"/>
    <cellStyle name="Monétaire" xfId="7" builtinId="4"/>
    <cellStyle name="Normal" xfId="0" builtinId="0"/>
    <cellStyle name="Pourcentage" xfId="4" builtinId="5"/>
    <cellStyle name="標準_Quote_20100202144459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02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375" style="1" customWidth="1"/>
    <col min="5" max="5" width="37.5" style="1" customWidth="1"/>
    <col min="6" max="6" width="4.5" style="1" customWidth="1"/>
    <col min="7" max="7" width="8.625" style="1" customWidth="1"/>
    <col min="8" max="8" width="9.375" style="1" customWidth="1"/>
    <col min="9" max="9" width="1.375" style="1" customWidth="1"/>
    <col min="10" max="10" width="12.625" style="1" customWidth="1"/>
    <col min="11" max="11" width="10.5" style="1" customWidth="1"/>
    <col min="12" max="14" width="9" style="84" customWidth="1"/>
    <col min="15" max="15" width="10.75" style="84" customWidth="1"/>
    <col min="16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136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07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07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07"/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6" t="s">
        <v>64</v>
      </c>
      <c r="E7" s="17"/>
      <c r="F7" s="85"/>
      <c r="G7" s="21"/>
      <c r="H7" s="33" t="s">
        <v>1</v>
      </c>
      <c r="I7" s="17"/>
      <c r="J7" s="77">
        <v>41271</v>
      </c>
      <c r="K7" s="21"/>
      <c r="L7" s="107"/>
      <c r="M7"/>
      <c r="N7"/>
      <c r="O7"/>
      <c r="P7"/>
    </row>
    <row r="8" spans="1:230" ht="15.75" customHeight="1">
      <c r="A8" s="17"/>
      <c r="B8" s="21"/>
      <c r="C8" s="21"/>
      <c r="D8" s="106" t="s">
        <v>65</v>
      </c>
      <c r="E8" s="17"/>
      <c r="F8" s="84"/>
      <c r="G8" s="33"/>
      <c r="H8" s="17"/>
      <c r="I8" s="17"/>
      <c r="J8" s="17"/>
      <c r="K8" s="21"/>
      <c r="L8" s="107"/>
      <c r="M8"/>
      <c r="N8"/>
      <c r="O8"/>
      <c r="P8"/>
    </row>
    <row r="9" spans="1:230" ht="15.75" customHeight="1">
      <c r="A9" s="17"/>
      <c r="B9" s="21"/>
      <c r="C9" s="21"/>
      <c r="D9" s="106" t="s">
        <v>66</v>
      </c>
      <c r="E9" s="17"/>
      <c r="F9" s="84"/>
      <c r="G9" s="33"/>
      <c r="H9" s="17"/>
      <c r="J9" s="17"/>
      <c r="K9" s="21"/>
      <c r="L9" s="107"/>
      <c r="M9"/>
      <c r="N9"/>
      <c r="O9"/>
      <c r="P9"/>
    </row>
    <row r="10" spans="1:230" ht="15.75" customHeight="1">
      <c r="A10" s="17"/>
      <c r="B10" s="21"/>
      <c r="C10" s="21"/>
      <c r="D10" s="106"/>
      <c r="E10" s="87"/>
      <c r="G10" s="21"/>
      <c r="H10" s="20" t="s">
        <v>16</v>
      </c>
      <c r="J10" s="17"/>
      <c r="K10" s="35"/>
      <c r="L10" s="107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6" t="s">
        <v>69</v>
      </c>
      <c r="E11" s="17"/>
      <c r="F11" s="84"/>
      <c r="G11" s="17"/>
      <c r="H11" s="20" t="s">
        <v>17</v>
      </c>
      <c r="I11" s="20"/>
      <c r="J11" s="34" t="s">
        <v>73</v>
      </c>
      <c r="K11" s="21"/>
      <c r="L11" s="107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6" t="s">
        <v>67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07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6"/>
      <c r="E13" s="17"/>
      <c r="F13" s="84"/>
      <c r="G13" s="17"/>
      <c r="H13" s="20" t="s">
        <v>50</v>
      </c>
      <c r="I13" s="21"/>
      <c r="J13" s="82" t="s">
        <v>46</v>
      </c>
      <c r="K13" s="21"/>
      <c r="L13" s="107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6" t="s">
        <v>68</v>
      </c>
      <c r="E14" s="17"/>
      <c r="F14" s="84"/>
      <c r="G14" s="17"/>
      <c r="H14" s="20" t="s">
        <v>29</v>
      </c>
      <c r="J14" s="86" t="s">
        <v>51</v>
      </c>
      <c r="K14" s="21"/>
      <c r="L14" s="107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6"/>
      <c r="E15" s="17"/>
      <c r="F15" s="84"/>
      <c r="G15" s="17"/>
      <c r="H15" s="20" t="s">
        <v>45</v>
      </c>
      <c r="J15" s="88" t="s">
        <v>59</v>
      </c>
      <c r="K15" s="21"/>
      <c r="L15" s="107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07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07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07"/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106" t="s">
        <v>131</v>
      </c>
      <c r="M19" s="84" t="s">
        <v>133</v>
      </c>
      <c r="N19" s="84" t="s">
        <v>134</v>
      </c>
      <c r="O19" s="84" t="s">
        <v>135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10">
        <v>1</v>
      </c>
      <c r="C21" s="98"/>
      <c r="D21" s="109" t="s">
        <v>75</v>
      </c>
      <c r="E21" s="109" t="s">
        <v>74</v>
      </c>
      <c r="G21" s="99"/>
      <c r="H21" s="112">
        <f t="shared" ref="H21:H59" si="0">ROUND(O21,0)</f>
        <v>280</v>
      </c>
      <c r="I21" s="50"/>
      <c r="J21" s="50"/>
      <c r="K21" s="79"/>
      <c r="L21" s="103">
        <v>152.55000000000001</v>
      </c>
      <c r="M21" s="97">
        <f>L21*1.1</f>
        <v>167.80500000000004</v>
      </c>
      <c r="N21" s="96">
        <v>0.4</v>
      </c>
      <c r="O21" s="111">
        <f>M21/(1-N21)</f>
        <v>279.67500000000007</v>
      </c>
      <c r="P21" s="95"/>
    </row>
    <row r="22" spans="1:16" s="17" customFormat="1" ht="15.75" customHeight="1">
      <c r="B22" s="110">
        <f>B21+1</f>
        <v>2</v>
      </c>
      <c r="C22" s="106"/>
      <c r="D22" s="109" t="s">
        <v>76</v>
      </c>
      <c r="E22" s="109" t="s">
        <v>74</v>
      </c>
      <c r="G22" s="99"/>
      <c r="H22" s="112">
        <f t="shared" si="0"/>
        <v>973</v>
      </c>
      <c r="I22" s="50"/>
      <c r="J22" s="50"/>
      <c r="K22" s="79"/>
      <c r="L22" s="101">
        <v>530.80999999999995</v>
      </c>
      <c r="M22" s="97">
        <f t="shared" ref="M22:M60" si="1">L22*1.1</f>
        <v>583.89099999999996</v>
      </c>
      <c r="N22" s="96">
        <v>0.4</v>
      </c>
      <c r="O22" s="111">
        <f t="shared" ref="O22:O60" si="2">M22/(1-N22)</f>
        <v>973.15166666666664</v>
      </c>
    </row>
    <row r="23" spans="1:16" s="17" customFormat="1" ht="15.75" customHeight="1">
      <c r="B23" s="110">
        <f t="shared" ref="B23:B60" si="3">B22+1</f>
        <v>3</v>
      </c>
      <c r="C23" s="106"/>
      <c r="D23" s="109" t="s">
        <v>72</v>
      </c>
      <c r="E23" s="109" t="s">
        <v>74</v>
      </c>
      <c r="G23" s="99"/>
      <c r="H23" s="112">
        <f t="shared" si="0"/>
        <v>446</v>
      </c>
      <c r="I23" s="50"/>
      <c r="J23" s="50"/>
      <c r="K23" s="79"/>
      <c r="L23" s="101">
        <v>243.49</v>
      </c>
      <c r="M23" s="97">
        <f t="shared" si="1"/>
        <v>267.83900000000006</v>
      </c>
      <c r="N23" s="96">
        <v>0.4</v>
      </c>
      <c r="O23" s="111">
        <f t="shared" si="2"/>
        <v>446.39833333333343</v>
      </c>
    </row>
    <row r="24" spans="1:16" s="95" customFormat="1" ht="15.75" customHeight="1">
      <c r="B24" s="110">
        <f t="shared" si="3"/>
        <v>4</v>
      </c>
      <c r="C24" s="106"/>
      <c r="D24" s="109" t="s">
        <v>78</v>
      </c>
      <c r="E24" s="109" t="s">
        <v>77</v>
      </c>
      <c r="G24" s="99" t="s">
        <v>137</v>
      </c>
      <c r="H24" s="112"/>
      <c r="I24" s="50"/>
      <c r="J24" s="50"/>
      <c r="K24" s="79"/>
      <c r="L24" s="102"/>
      <c r="M24" s="97"/>
      <c r="N24" s="96"/>
      <c r="O24" s="111"/>
    </row>
    <row r="25" spans="1:16" s="95" customFormat="1" ht="15.75" customHeight="1">
      <c r="B25" s="110">
        <f t="shared" si="3"/>
        <v>5</v>
      </c>
      <c r="C25" s="106"/>
      <c r="D25" s="109" t="s">
        <v>80</v>
      </c>
      <c r="E25" s="109" t="s">
        <v>79</v>
      </c>
      <c r="G25" s="99"/>
      <c r="H25" s="112">
        <f t="shared" si="0"/>
        <v>542</v>
      </c>
      <c r="I25" s="94"/>
      <c r="J25" s="50"/>
      <c r="K25" s="79"/>
      <c r="L25" s="102">
        <v>295.7</v>
      </c>
      <c r="M25" s="97">
        <f t="shared" si="1"/>
        <v>325.27000000000004</v>
      </c>
      <c r="N25" s="96">
        <v>0.4</v>
      </c>
      <c r="O25" s="111">
        <f t="shared" si="2"/>
        <v>542.11666666666679</v>
      </c>
    </row>
    <row r="26" spans="1:16" s="95" customFormat="1" ht="15.75" customHeight="1">
      <c r="B26" s="110">
        <f t="shared" si="3"/>
        <v>6</v>
      </c>
      <c r="C26" s="106"/>
      <c r="D26" s="109" t="s">
        <v>82</v>
      </c>
      <c r="E26" s="109" t="s">
        <v>81</v>
      </c>
      <c r="G26" s="108"/>
      <c r="H26" s="112">
        <f t="shared" si="0"/>
        <v>146</v>
      </c>
      <c r="I26" s="50"/>
      <c r="J26" s="50"/>
      <c r="K26" s="79"/>
      <c r="L26" s="102">
        <v>79.78</v>
      </c>
      <c r="M26" s="97">
        <f t="shared" si="1"/>
        <v>87.75800000000001</v>
      </c>
      <c r="N26" s="96">
        <v>0.4</v>
      </c>
      <c r="O26" s="111">
        <f t="shared" si="2"/>
        <v>146.26333333333335</v>
      </c>
    </row>
    <row r="27" spans="1:16" s="95" customFormat="1" ht="15.75" customHeight="1">
      <c r="B27" s="110">
        <f t="shared" si="3"/>
        <v>7</v>
      </c>
      <c r="C27" s="106"/>
      <c r="D27" s="109" t="s">
        <v>84</v>
      </c>
      <c r="E27" s="109" t="s">
        <v>83</v>
      </c>
      <c r="G27" s="108"/>
      <c r="H27" s="112">
        <f t="shared" si="0"/>
        <v>679</v>
      </c>
      <c r="I27" s="94"/>
      <c r="J27" s="50"/>
      <c r="K27" s="79"/>
      <c r="L27" s="102">
        <v>370.59</v>
      </c>
      <c r="M27" s="97">
        <f t="shared" si="1"/>
        <v>407.649</v>
      </c>
      <c r="N27" s="96">
        <v>0.4</v>
      </c>
      <c r="O27" s="111">
        <f t="shared" si="2"/>
        <v>679.41500000000008</v>
      </c>
    </row>
    <row r="28" spans="1:16" s="95" customFormat="1" ht="15.75" customHeight="1">
      <c r="B28" s="110">
        <f t="shared" si="3"/>
        <v>8</v>
      </c>
      <c r="C28" s="106"/>
      <c r="D28" s="109" t="s">
        <v>86</v>
      </c>
      <c r="E28" s="109" t="s">
        <v>85</v>
      </c>
      <c r="G28" s="99" t="s">
        <v>137</v>
      </c>
      <c r="H28" s="112"/>
      <c r="I28" s="50"/>
      <c r="J28" s="50"/>
      <c r="K28" s="79"/>
      <c r="L28" s="102">
        <v>74.13</v>
      </c>
      <c r="M28" s="97">
        <f t="shared" si="1"/>
        <v>81.543000000000006</v>
      </c>
      <c r="N28" s="96">
        <v>0.4</v>
      </c>
      <c r="O28" s="111">
        <f t="shared" si="2"/>
        <v>135.90500000000003</v>
      </c>
    </row>
    <row r="29" spans="1:16" s="95" customFormat="1" ht="15.75" customHeight="1">
      <c r="B29" s="110">
        <f t="shared" si="3"/>
        <v>9</v>
      </c>
      <c r="C29" s="106"/>
      <c r="D29" s="109" t="s">
        <v>88</v>
      </c>
      <c r="E29" s="109" t="s">
        <v>87</v>
      </c>
      <c r="G29" s="108"/>
      <c r="H29" s="112">
        <f t="shared" si="0"/>
        <v>224</v>
      </c>
      <c r="I29" s="94"/>
      <c r="J29" s="50"/>
      <c r="K29" s="79"/>
      <c r="L29" s="102">
        <v>122.43</v>
      </c>
      <c r="M29" s="97">
        <f t="shared" si="1"/>
        <v>134.67300000000003</v>
      </c>
      <c r="N29" s="96">
        <v>0.4</v>
      </c>
      <c r="O29" s="111">
        <f t="shared" si="2"/>
        <v>224.45500000000007</v>
      </c>
    </row>
    <row r="30" spans="1:16" s="95" customFormat="1" ht="15.75" customHeight="1">
      <c r="B30" s="110">
        <f t="shared" si="3"/>
        <v>10</v>
      </c>
      <c r="C30" s="106"/>
      <c r="D30" s="109" t="s">
        <v>90</v>
      </c>
      <c r="E30" s="109" t="s">
        <v>89</v>
      </c>
      <c r="G30" s="108"/>
      <c r="H30" s="112">
        <f t="shared" si="0"/>
        <v>81</v>
      </c>
      <c r="I30" s="50"/>
      <c r="J30" s="50"/>
      <c r="K30" s="79"/>
      <c r="L30" s="102">
        <v>44.29</v>
      </c>
      <c r="M30" s="97">
        <f t="shared" si="1"/>
        <v>48.719000000000001</v>
      </c>
      <c r="N30" s="96">
        <v>0.4</v>
      </c>
      <c r="O30" s="111">
        <f t="shared" si="2"/>
        <v>81.198333333333338</v>
      </c>
    </row>
    <row r="31" spans="1:16" s="95" customFormat="1" ht="15.75" customHeight="1">
      <c r="B31" s="110">
        <f t="shared" si="3"/>
        <v>11</v>
      </c>
      <c r="C31" s="106"/>
      <c r="D31" s="109" t="s">
        <v>91</v>
      </c>
      <c r="E31" s="109" t="s">
        <v>89</v>
      </c>
      <c r="G31" s="108"/>
      <c r="H31" s="112">
        <f t="shared" si="0"/>
        <v>81</v>
      </c>
      <c r="I31" s="94"/>
      <c r="J31" s="50"/>
      <c r="K31" s="79"/>
      <c r="L31" s="102">
        <v>44.29</v>
      </c>
      <c r="M31" s="97">
        <f t="shared" si="1"/>
        <v>48.719000000000001</v>
      </c>
      <c r="N31" s="96">
        <v>0.4</v>
      </c>
      <c r="O31" s="111">
        <f t="shared" si="2"/>
        <v>81.198333333333338</v>
      </c>
    </row>
    <row r="32" spans="1:16" s="95" customFormat="1" ht="15.75" customHeight="1">
      <c r="B32" s="110">
        <f t="shared" si="3"/>
        <v>12</v>
      </c>
      <c r="C32" s="106"/>
      <c r="D32" s="109" t="s">
        <v>92</v>
      </c>
      <c r="E32" s="109" t="s">
        <v>89</v>
      </c>
      <c r="G32" s="108"/>
      <c r="H32" s="112">
        <f t="shared" si="0"/>
        <v>93</v>
      </c>
      <c r="I32" s="50"/>
      <c r="J32" s="50"/>
      <c r="K32" s="79"/>
      <c r="L32" s="102">
        <v>50.5</v>
      </c>
      <c r="M32" s="97">
        <f t="shared" si="1"/>
        <v>55.550000000000004</v>
      </c>
      <c r="N32" s="96">
        <v>0.4</v>
      </c>
      <c r="O32" s="111">
        <f t="shared" si="2"/>
        <v>92.583333333333343</v>
      </c>
    </row>
    <row r="33" spans="2:16" s="95" customFormat="1" ht="15.75" customHeight="1">
      <c r="B33" s="110">
        <f t="shared" si="3"/>
        <v>13</v>
      </c>
      <c r="C33" s="106"/>
      <c r="D33" s="109" t="s">
        <v>94</v>
      </c>
      <c r="E33" s="109" t="s">
        <v>93</v>
      </c>
      <c r="G33" s="108"/>
      <c r="H33" s="112">
        <f t="shared" si="0"/>
        <v>81</v>
      </c>
      <c r="I33" s="94"/>
      <c r="J33" s="50"/>
      <c r="K33" s="79"/>
      <c r="L33" s="102">
        <v>44.34</v>
      </c>
      <c r="M33" s="97">
        <f t="shared" si="1"/>
        <v>48.774000000000008</v>
      </c>
      <c r="N33" s="96">
        <v>0.4</v>
      </c>
      <c r="O33" s="111">
        <f t="shared" si="2"/>
        <v>81.29000000000002</v>
      </c>
    </row>
    <row r="34" spans="2:16" s="95" customFormat="1" ht="15.75" customHeight="1">
      <c r="B34" s="110">
        <f t="shared" si="3"/>
        <v>14</v>
      </c>
      <c r="C34" s="106"/>
      <c r="D34" s="109" t="s">
        <v>96</v>
      </c>
      <c r="E34" s="109" t="s">
        <v>95</v>
      </c>
      <c r="G34" s="108"/>
      <c r="H34" s="112">
        <f t="shared" si="0"/>
        <v>777</v>
      </c>
      <c r="I34" s="94"/>
      <c r="J34" s="50"/>
      <c r="K34" s="79"/>
      <c r="L34" s="102">
        <v>424.08</v>
      </c>
      <c r="M34" s="97">
        <f t="shared" si="1"/>
        <v>466.488</v>
      </c>
      <c r="N34" s="96">
        <v>0.4</v>
      </c>
      <c r="O34" s="111">
        <f t="shared" si="2"/>
        <v>777.48</v>
      </c>
    </row>
    <row r="35" spans="2:16" s="95" customFormat="1" ht="15.75" customHeight="1">
      <c r="B35" s="110">
        <f t="shared" si="3"/>
        <v>15</v>
      </c>
      <c r="C35" s="106"/>
      <c r="D35" s="109" t="s">
        <v>98</v>
      </c>
      <c r="E35" s="109" t="s">
        <v>97</v>
      </c>
      <c r="G35" s="108"/>
      <c r="H35" s="112">
        <f t="shared" si="0"/>
        <v>172</v>
      </c>
      <c r="I35" s="50"/>
      <c r="J35" s="50"/>
      <c r="K35" s="79"/>
      <c r="L35" s="102">
        <v>93.72</v>
      </c>
      <c r="M35" s="97">
        <f t="shared" si="1"/>
        <v>103.09200000000001</v>
      </c>
      <c r="N35" s="96">
        <v>0.4</v>
      </c>
      <c r="O35" s="111">
        <f t="shared" si="2"/>
        <v>171.82000000000002</v>
      </c>
    </row>
    <row r="36" spans="2:16" s="95" customFormat="1" ht="15.75" customHeight="1">
      <c r="B36" s="110">
        <f t="shared" si="3"/>
        <v>16</v>
      </c>
      <c r="C36" s="106"/>
      <c r="D36" s="109" t="s">
        <v>100</v>
      </c>
      <c r="E36" s="109" t="s">
        <v>99</v>
      </c>
      <c r="G36" s="108"/>
      <c r="H36" s="112">
        <f t="shared" si="0"/>
        <v>224</v>
      </c>
      <c r="I36" s="50"/>
      <c r="J36" s="50"/>
      <c r="K36" s="79"/>
      <c r="L36" s="102">
        <v>122.18</v>
      </c>
      <c r="M36" s="97">
        <f t="shared" si="1"/>
        <v>134.39800000000002</v>
      </c>
      <c r="N36" s="96">
        <v>0.4</v>
      </c>
      <c r="O36" s="111">
        <f t="shared" si="2"/>
        <v>223.99666666666673</v>
      </c>
    </row>
    <row r="37" spans="2:16" s="95" customFormat="1" ht="15.75" customHeight="1">
      <c r="B37" s="110">
        <f t="shared" si="3"/>
        <v>17</v>
      </c>
      <c r="C37" s="106"/>
      <c r="D37" s="109" t="s">
        <v>101</v>
      </c>
      <c r="E37" s="109" t="s">
        <v>93</v>
      </c>
      <c r="G37" s="108"/>
      <c r="H37" s="112">
        <f t="shared" si="0"/>
        <v>75</v>
      </c>
      <c r="I37" s="94"/>
      <c r="J37" s="50"/>
      <c r="K37" s="79"/>
      <c r="L37" s="102">
        <v>41.02</v>
      </c>
      <c r="M37" s="97">
        <f t="shared" si="1"/>
        <v>45.122000000000007</v>
      </c>
      <c r="N37" s="96">
        <v>0.4</v>
      </c>
      <c r="O37" s="111">
        <f t="shared" si="2"/>
        <v>75.203333333333347</v>
      </c>
    </row>
    <row r="38" spans="2:16" s="95" customFormat="1" ht="15.75" customHeight="1">
      <c r="B38" s="110">
        <f t="shared" si="3"/>
        <v>18</v>
      </c>
      <c r="C38" s="106"/>
      <c r="D38" s="109" t="s">
        <v>102</v>
      </c>
      <c r="E38" s="109" t="s">
        <v>93</v>
      </c>
      <c r="G38" s="108"/>
      <c r="H38" s="112">
        <f t="shared" si="0"/>
        <v>86</v>
      </c>
      <c r="I38" s="94"/>
      <c r="J38" s="50"/>
      <c r="K38" s="79"/>
      <c r="L38" s="102">
        <v>46.99</v>
      </c>
      <c r="M38" s="97">
        <f t="shared" si="1"/>
        <v>51.689000000000007</v>
      </c>
      <c r="N38" s="96">
        <v>0.4</v>
      </c>
      <c r="O38" s="111">
        <f t="shared" si="2"/>
        <v>86.148333333333355</v>
      </c>
    </row>
    <row r="39" spans="2:16" s="95" customFormat="1" ht="15.75" customHeight="1">
      <c r="B39" s="110">
        <f t="shared" si="3"/>
        <v>19</v>
      </c>
      <c r="C39" s="106"/>
      <c r="D39" s="109" t="s">
        <v>130</v>
      </c>
      <c r="E39" s="109" t="s">
        <v>103</v>
      </c>
      <c r="G39" s="108"/>
      <c r="H39" s="112">
        <f t="shared" si="0"/>
        <v>127</v>
      </c>
      <c r="I39" s="50"/>
      <c r="J39" s="50"/>
      <c r="K39" s="79"/>
      <c r="L39" s="102">
        <v>69.27</v>
      </c>
      <c r="M39" s="97">
        <f t="shared" si="1"/>
        <v>76.197000000000003</v>
      </c>
      <c r="N39" s="96">
        <v>0.4</v>
      </c>
      <c r="O39" s="111">
        <f t="shared" si="2"/>
        <v>126.995</v>
      </c>
    </row>
    <row r="40" spans="2:16" s="95" customFormat="1" ht="15.75" customHeight="1">
      <c r="B40" s="110">
        <f t="shared" si="3"/>
        <v>20</v>
      </c>
      <c r="C40" s="106"/>
      <c r="D40" s="109" t="s">
        <v>104</v>
      </c>
      <c r="E40" s="109" t="s">
        <v>103</v>
      </c>
      <c r="G40" s="108"/>
      <c r="H40" s="112">
        <f t="shared" si="0"/>
        <v>98</v>
      </c>
      <c r="I40" s="94"/>
      <c r="J40" s="50"/>
      <c r="K40" s="79"/>
      <c r="L40" s="102">
        <v>53.3</v>
      </c>
      <c r="M40" s="97">
        <f t="shared" si="1"/>
        <v>58.63</v>
      </c>
      <c r="N40" s="96">
        <v>0.4</v>
      </c>
      <c r="O40" s="111">
        <f t="shared" si="2"/>
        <v>97.716666666666669</v>
      </c>
    </row>
    <row r="41" spans="2:16" s="95" customFormat="1" ht="15.75" customHeight="1">
      <c r="B41" s="110">
        <f t="shared" si="3"/>
        <v>21</v>
      </c>
      <c r="C41" s="106"/>
      <c r="D41" s="109" t="s">
        <v>106</v>
      </c>
      <c r="E41" s="109" t="s">
        <v>105</v>
      </c>
      <c r="G41" s="108"/>
      <c r="H41" s="112">
        <f t="shared" si="0"/>
        <v>914</v>
      </c>
      <c r="I41" s="50"/>
      <c r="J41" s="50"/>
      <c r="K41" s="79"/>
      <c r="L41" s="102">
        <v>498.68</v>
      </c>
      <c r="M41" s="97">
        <f t="shared" si="1"/>
        <v>548.548</v>
      </c>
      <c r="N41" s="96">
        <v>0.4</v>
      </c>
      <c r="O41" s="111">
        <f t="shared" si="2"/>
        <v>914.24666666666667</v>
      </c>
    </row>
    <row r="42" spans="2:16" s="95" customFormat="1" ht="15.75" customHeight="1">
      <c r="B42" s="110">
        <f t="shared" si="3"/>
        <v>22</v>
      </c>
      <c r="C42" s="106"/>
      <c r="D42" s="109" t="s">
        <v>108</v>
      </c>
      <c r="E42" s="109" t="s">
        <v>107</v>
      </c>
      <c r="G42" s="108" t="s">
        <v>132</v>
      </c>
      <c r="H42" s="112"/>
      <c r="I42" s="94"/>
      <c r="J42" s="50"/>
      <c r="K42" s="79"/>
      <c r="L42" s="102"/>
      <c r="M42" s="97"/>
      <c r="N42" s="96"/>
      <c r="O42" s="111"/>
    </row>
    <row r="43" spans="2:16" s="95" customFormat="1" ht="15.75" customHeight="1">
      <c r="B43" s="110">
        <f t="shared" si="3"/>
        <v>23</v>
      </c>
      <c r="C43" s="106"/>
      <c r="D43" s="109" t="s">
        <v>109</v>
      </c>
      <c r="E43" s="109" t="s">
        <v>107</v>
      </c>
      <c r="G43" s="108" t="s">
        <v>132</v>
      </c>
      <c r="H43" s="112"/>
      <c r="I43" s="94"/>
      <c r="J43" s="50"/>
      <c r="K43" s="79"/>
      <c r="L43" s="102"/>
      <c r="M43" s="97"/>
      <c r="N43" s="96"/>
      <c r="O43" s="111"/>
    </row>
    <row r="44" spans="2:16" s="95" customFormat="1" ht="15.75" customHeight="1">
      <c r="B44" s="110">
        <f t="shared" si="3"/>
        <v>24</v>
      </c>
      <c r="C44" s="106"/>
      <c r="D44" s="109" t="s">
        <v>111</v>
      </c>
      <c r="E44" s="109" t="s">
        <v>110</v>
      </c>
      <c r="G44" s="108"/>
      <c r="H44" s="112">
        <f t="shared" si="0"/>
        <v>37</v>
      </c>
      <c r="I44" s="50"/>
      <c r="J44" s="50"/>
      <c r="K44" s="79"/>
      <c r="L44" s="102">
        <v>20.21</v>
      </c>
      <c r="M44" s="97">
        <f t="shared" si="1"/>
        <v>22.231000000000002</v>
      </c>
      <c r="N44" s="96">
        <v>0.4</v>
      </c>
      <c r="O44" s="111">
        <f t="shared" si="2"/>
        <v>37.051666666666669</v>
      </c>
    </row>
    <row r="45" spans="2:16" s="95" customFormat="1" ht="15.75" customHeight="1">
      <c r="B45" s="110">
        <f t="shared" si="3"/>
        <v>25</v>
      </c>
      <c r="C45" s="106"/>
      <c r="D45" s="109" t="s">
        <v>71</v>
      </c>
      <c r="E45" s="109" t="s">
        <v>112</v>
      </c>
      <c r="G45" s="108"/>
      <c r="H45" s="112">
        <f t="shared" si="0"/>
        <v>369</v>
      </c>
      <c r="I45" s="94"/>
      <c r="J45" s="50"/>
      <c r="K45" s="79"/>
      <c r="L45" s="102">
        <v>201.04</v>
      </c>
      <c r="M45" s="97">
        <f t="shared" si="1"/>
        <v>221.14400000000001</v>
      </c>
      <c r="N45" s="96">
        <v>0.4</v>
      </c>
      <c r="O45" s="111">
        <f t="shared" si="2"/>
        <v>368.57333333333338</v>
      </c>
      <c r="P45" s="17"/>
    </row>
    <row r="46" spans="2:16" s="95" customFormat="1" ht="15.75" customHeight="1">
      <c r="B46" s="110">
        <f t="shared" si="3"/>
        <v>26</v>
      </c>
      <c r="C46" s="106"/>
      <c r="D46" s="109" t="s">
        <v>113</v>
      </c>
      <c r="E46" s="109" t="s">
        <v>112</v>
      </c>
      <c r="G46" s="108"/>
      <c r="H46" s="112">
        <f t="shared" si="0"/>
        <v>383</v>
      </c>
      <c r="I46" s="94"/>
      <c r="J46" s="50"/>
      <c r="K46" s="79"/>
      <c r="L46" s="102">
        <v>208.98</v>
      </c>
      <c r="M46" s="97">
        <f t="shared" si="1"/>
        <v>229.87800000000001</v>
      </c>
      <c r="N46" s="96">
        <v>0.4</v>
      </c>
      <c r="O46" s="111">
        <f t="shared" si="2"/>
        <v>383.13000000000005</v>
      </c>
      <c r="P46" s="17"/>
    </row>
    <row r="47" spans="2:16" s="95" customFormat="1" ht="15.75" customHeight="1">
      <c r="B47" s="110">
        <f t="shared" si="3"/>
        <v>27</v>
      </c>
      <c r="C47" s="106"/>
      <c r="D47" s="109" t="s">
        <v>114</v>
      </c>
      <c r="E47" s="109" t="s">
        <v>112</v>
      </c>
      <c r="G47" s="108"/>
      <c r="H47" s="112">
        <f t="shared" si="0"/>
        <v>294</v>
      </c>
      <c r="I47" s="94"/>
      <c r="J47" s="50"/>
      <c r="K47" s="79"/>
      <c r="L47" s="102">
        <v>160.29</v>
      </c>
      <c r="M47" s="97">
        <f t="shared" si="1"/>
        <v>176.31900000000002</v>
      </c>
      <c r="N47" s="96">
        <v>0.4</v>
      </c>
      <c r="O47" s="111">
        <f t="shared" si="2"/>
        <v>293.86500000000007</v>
      </c>
      <c r="P47" s="17"/>
    </row>
    <row r="48" spans="2:16" s="95" customFormat="1" ht="15.75" customHeight="1">
      <c r="B48" s="110">
        <f t="shared" si="3"/>
        <v>28</v>
      </c>
      <c r="C48" s="106"/>
      <c r="D48" s="109" t="s">
        <v>116</v>
      </c>
      <c r="E48" s="109" t="s">
        <v>115</v>
      </c>
      <c r="G48" s="108"/>
      <c r="H48" s="112">
        <f t="shared" si="0"/>
        <v>990</v>
      </c>
      <c r="I48" s="94"/>
      <c r="J48" s="50"/>
      <c r="K48" s="79"/>
      <c r="L48" s="102">
        <v>540.01</v>
      </c>
      <c r="M48" s="97">
        <f t="shared" si="1"/>
        <v>594.01100000000008</v>
      </c>
      <c r="N48" s="96">
        <v>0.4</v>
      </c>
      <c r="O48" s="111">
        <f t="shared" si="2"/>
        <v>990.01833333333354</v>
      </c>
      <c r="P48" s="17"/>
    </row>
    <row r="49" spans="1:16" s="95" customFormat="1" ht="15.75" customHeight="1">
      <c r="B49" s="110">
        <f t="shared" si="3"/>
        <v>29</v>
      </c>
      <c r="C49" s="106"/>
      <c r="D49" s="109" t="s">
        <v>117</v>
      </c>
      <c r="E49" s="109" t="s">
        <v>112</v>
      </c>
      <c r="G49" s="108"/>
      <c r="H49" s="112">
        <f t="shared" si="0"/>
        <v>256</v>
      </c>
      <c r="I49" s="94"/>
      <c r="J49" s="50"/>
      <c r="K49" s="79"/>
      <c r="L49" s="102">
        <v>139.61000000000001</v>
      </c>
      <c r="M49" s="97">
        <f t="shared" si="1"/>
        <v>153.57100000000003</v>
      </c>
      <c r="N49" s="96">
        <v>0.4</v>
      </c>
      <c r="O49" s="111">
        <f t="shared" si="2"/>
        <v>255.95166666666671</v>
      </c>
      <c r="P49" s="17"/>
    </row>
    <row r="50" spans="1:16" s="95" customFormat="1" ht="15.75" customHeight="1">
      <c r="B50" s="110">
        <f t="shared" si="3"/>
        <v>30</v>
      </c>
      <c r="C50" s="106"/>
      <c r="D50" s="109" t="s">
        <v>119</v>
      </c>
      <c r="E50" s="109" t="s">
        <v>118</v>
      </c>
      <c r="G50" s="108"/>
      <c r="H50" s="112">
        <f t="shared" si="0"/>
        <v>216</v>
      </c>
      <c r="I50" s="94"/>
      <c r="J50" s="50"/>
      <c r="K50" s="79"/>
      <c r="L50" s="102">
        <v>117.55</v>
      </c>
      <c r="M50" s="97">
        <f t="shared" si="1"/>
        <v>129.30500000000001</v>
      </c>
      <c r="N50" s="96">
        <v>0.4</v>
      </c>
      <c r="O50" s="111">
        <f t="shared" si="2"/>
        <v>215.50833333333335</v>
      </c>
      <c r="P50" s="17"/>
    </row>
    <row r="51" spans="1:16" s="95" customFormat="1" ht="15.75" customHeight="1">
      <c r="B51" s="110">
        <f t="shared" si="3"/>
        <v>31</v>
      </c>
      <c r="C51" s="106"/>
      <c r="D51" s="109" t="s">
        <v>120</v>
      </c>
      <c r="E51" s="109" t="s">
        <v>112</v>
      </c>
      <c r="G51" s="108"/>
      <c r="H51" s="112">
        <f t="shared" si="0"/>
        <v>311</v>
      </c>
      <c r="I51" s="94"/>
      <c r="J51" s="50"/>
      <c r="K51" s="79"/>
      <c r="L51" s="102">
        <v>169.81</v>
      </c>
      <c r="M51" s="97">
        <f t="shared" si="1"/>
        <v>186.79100000000003</v>
      </c>
      <c r="N51" s="96">
        <v>0.4</v>
      </c>
      <c r="O51" s="111">
        <f t="shared" si="2"/>
        <v>311.31833333333338</v>
      </c>
      <c r="P51" s="17"/>
    </row>
    <row r="52" spans="1:16" s="95" customFormat="1" ht="15.75" customHeight="1">
      <c r="B52" s="110">
        <f t="shared" si="3"/>
        <v>32</v>
      </c>
      <c r="C52" s="106"/>
      <c r="D52" s="109" t="s">
        <v>121</v>
      </c>
      <c r="E52" s="109" t="s">
        <v>115</v>
      </c>
      <c r="G52" s="108"/>
      <c r="H52" s="112">
        <f t="shared" si="0"/>
        <v>1587</v>
      </c>
      <c r="I52" s="94"/>
      <c r="J52" s="50"/>
      <c r="K52" s="79"/>
      <c r="L52" s="102">
        <v>865.52</v>
      </c>
      <c r="M52" s="97">
        <f t="shared" si="1"/>
        <v>952.072</v>
      </c>
      <c r="N52" s="96">
        <v>0.4</v>
      </c>
      <c r="O52" s="111">
        <f t="shared" si="2"/>
        <v>1586.7866666666666</v>
      </c>
      <c r="P52" s="17"/>
    </row>
    <row r="53" spans="1:16" s="95" customFormat="1" ht="15.75" customHeight="1">
      <c r="B53" s="110">
        <f t="shared" si="3"/>
        <v>33</v>
      </c>
      <c r="C53" s="106"/>
      <c r="D53" s="109" t="s">
        <v>123</v>
      </c>
      <c r="E53" s="109" t="s">
        <v>122</v>
      </c>
      <c r="G53" s="108"/>
      <c r="H53" s="112">
        <f t="shared" si="0"/>
        <v>150</v>
      </c>
      <c r="I53" s="94"/>
      <c r="J53" s="50"/>
      <c r="K53" s="79"/>
      <c r="L53" s="102">
        <v>81.569999999999993</v>
      </c>
      <c r="M53" s="97">
        <f t="shared" si="1"/>
        <v>89.727000000000004</v>
      </c>
      <c r="N53" s="96">
        <v>0.4</v>
      </c>
      <c r="O53" s="111">
        <f t="shared" si="2"/>
        <v>149.54500000000002</v>
      </c>
      <c r="P53" s="17"/>
    </row>
    <row r="54" spans="1:16" s="95" customFormat="1" ht="15.75" customHeight="1">
      <c r="B54" s="110">
        <f t="shared" si="3"/>
        <v>34</v>
      </c>
      <c r="C54" s="106"/>
      <c r="D54" s="109" t="s">
        <v>124</v>
      </c>
      <c r="E54" s="109" t="s">
        <v>112</v>
      </c>
      <c r="G54" s="108"/>
      <c r="H54" s="112">
        <f t="shared" si="0"/>
        <v>77</v>
      </c>
      <c r="I54" s="94"/>
      <c r="J54" s="50"/>
      <c r="K54" s="79"/>
      <c r="L54" s="102">
        <v>42.13</v>
      </c>
      <c r="M54" s="97">
        <f t="shared" si="1"/>
        <v>46.343000000000004</v>
      </c>
      <c r="N54" s="96">
        <v>0.4</v>
      </c>
      <c r="O54" s="111">
        <f t="shared" si="2"/>
        <v>77.238333333333344</v>
      </c>
      <c r="P54" s="17"/>
    </row>
    <row r="55" spans="1:16" s="95" customFormat="1" ht="15.75" customHeight="1">
      <c r="B55" s="110">
        <f t="shared" si="3"/>
        <v>35</v>
      </c>
      <c r="C55" s="106"/>
      <c r="D55" s="109" t="s">
        <v>125</v>
      </c>
      <c r="E55" s="109" t="s">
        <v>112</v>
      </c>
      <c r="G55" s="108"/>
      <c r="H55" s="112">
        <f t="shared" si="0"/>
        <v>293</v>
      </c>
      <c r="I55" s="94"/>
      <c r="J55" s="50"/>
      <c r="K55" s="79"/>
      <c r="L55" s="102">
        <v>160.05000000000001</v>
      </c>
      <c r="M55" s="97">
        <f t="shared" si="1"/>
        <v>176.05500000000004</v>
      </c>
      <c r="N55" s="96">
        <v>0.4</v>
      </c>
      <c r="O55" s="111">
        <f t="shared" si="2"/>
        <v>293.42500000000007</v>
      </c>
      <c r="P55" s="17"/>
    </row>
    <row r="56" spans="1:16" s="95" customFormat="1" ht="15.75" customHeight="1">
      <c r="B56" s="110">
        <f t="shared" si="3"/>
        <v>36</v>
      </c>
      <c r="C56" s="106"/>
      <c r="D56" s="109" t="s">
        <v>126</v>
      </c>
      <c r="E56" s="109" t="s">
        <v>112</v>
      </c>
      <c r="G56" s="108"/>
      <c r="H56" s="112">
        <f t="shared" si="0"/>
        <v>309</v>
      </c>
      <c r="I56" s="94"/>
      <c r="J56" s="50"/>
      <c r="K56" s="79"/>
      <c r="L56" s="102">
        <v>168.55</v>
      </c>
      <c r="M56" s="97">
        <f t="shared" si="1"/>
        <v>185.40500000000003</v>
      </c>
      <c r="N56" s="96">
        <v>0.4</v>
      </c>
      <c r="O56" s="111">
        <f t="shared" si="2"/>
        <v>309.00833333333338</v>
      </c>
      <c r="P56" s="17"/>
    </row>
    <row r="57" spans="1:16" s="95" customFormat="1" ht="15.75" customHeight="1">
      <c r="B57" s="110">
        <f t="shared" si="3"/>
        <v>37</v>
      </c>
      <c r="C57" s="106"/>
      <c r="D57" s="109" t="s">
        <v>128</v>
      </c>
      <c r="E57" s="109" t="s">
        <v>127</v>
      </c>
      <c r="G57" s="108" t="s">
        <v>132</v>
      </c>
      <c r="H57" s="112"/>
      <c r="I57" s="94"/>
      <c r="J57" s="50"/>
      <c r="K57" s="79"/>
      <c r="L57" s="102"/>
      <c r="M57" s="97"/>
      <c r="N57" s="96"/>
      <c r="O57" s="111"/>
      <c r="P57" s="17"/>
    </row>
    <row r="58" spans="1:16" s="95" customFormat="1" ht="15.75" customHeight="1">
      <c r="B58" s="110">
        <f t="shared" si="3"/>
        <v>38</v>
      </c>
      <c r="C58" s="106"/>
      <c r="D58" s="109" t="s">
        <v>138</v>
      </c>
      <c r="E58" s="109" t="s">
        <v>129</v>
      </c>
      <c r="G58" s="108"/>
      <c r="H58" s="112">
        <f t="shared" si="0"/>
        <v>23</v>
      </c>
      <c r="I58" s="94"/>
      <c r="J58" s="50"/>
      <c r="K58" s="79"/>
      <c r="L58" s="102">
        <v>12.66</v>
      </c>
      <c r="M58" s="97">
        <f t="shared" si="1"/>
        <v>13.926000000000002</v>
      </c>
      <c r="N58" s="96">
        <v>0.4</v>
      </c>
      <c r="O58" s="111">
        <f t="shared" si="2"/>
        <v>23.210000000000004</v>
      </c>
      <c r="P58" s="17"/>
    </row>
    <row r="59" spans="1:16" s="95" customFormat="1" ht="15.75" customHeight="1">
      <c r="B59" s="110">
        <f t="shared" si="3"/>
        <v>39</v>
      </c>
      <c r="C59" s="106"/>
      <c r="D59" s="109" t="s">
        <v>139</v>
      </c>
      <c r="E59" s="109" t="s">
        <v>129</v>
      </c>
      <c r="G59" s="108"/>
      <c r="H59" s="112">
        <f t="shared" si="0"/>
        <v>30</v>
      </c>
      <c r="I59" s="94"/>
      <c r="J59" s="50"/>
      <c r="K59" s="79"/>
      <c r="L59" s="102">
        <v>16.55</v>
      </c>
      <c r="M59" s="97">
        <f t="shared" si="1"/>
        <v>18.205000000000002</v>
      </c>
      <c r="N59" s="96">
        <v>0.4</v>
      </c>
      <c r="O59" s="111">
        <f t="shared" si="2"/>
        <v>30.341666666666672</v>
      </c>
      <c r="P59" s="17"/>
    </row>
    <row r="60" spans="1:16" s="95" customFormat="1" ht="15.75" customHeight="1">
      <c r="B60" s="110">
        <f t="shared" si="3"/>
        <v>40</v>
      </c>
      <c r="C60" s="106"/>
      <c r="D60" s="109" t="s">
        <v>101</v>
      </c>
      <c r="E60" s="109" t="s">
        <v>93</v>
      </c>
      <c r="G60" s="108"/>
      <c r="H60" s="112">
        <f>ROUND(O60,0)</f>
        <v>75</v>
      </c>
      <c r="I60" s="94"/>
      <c r="J60" s="50"/>
      <c r="K60" s="79"/>
      <c r="L60" s="102">
        <v>41.02</v>
      </c>
      <c r="M60" s="97">
        <f t="shared" si="1"/>
        <v>45.122000000000007</v>
      </c>
      <c r="N60" s="96">
        <v>0.4</v>
      </c>
      <c r="O60" s="111">
        <f t="shared" si="2"/>
        <v>75.203333333333347</v>
      </c>
      <c r="P60" s="17"/>
    </row>
    <row r="61" spans="1:16" s="95" customFormat="1" ht="15.75" customHeight="1">
      <c r="B61" s="108"/>
      <c r="C61" s="106"/>
      <c r="D61" s="106"/>
      <c r="E61" s="106"/>
      <c r="F61" s="106"/>
      <c r="G61" s="108"/>
      <c r="H61" s="100"/>
      <c r="I61" s="94"/>
      <c r="J61" s="50"/>
      <c r="K61" s="79"/>
      <c r="L61" s="102"/>
      <c r="M61" s="17"/>
      <c r="N61" s="104"/>
      <c r="O61" s="105"/>
      <c r="P61" s="17"/>
    </row>
    <row r="62" spans="1:16" ht="15.75" customHeight="1" thickBot="1">
      <c r="A62" s="17"/>
      <c r="B62" s="61"/>
      <c r="C62" s="62"/>
      <c r="D62" s="63"/>
      <c r="E62" s="64"/>
      <c r="F62" s="65"/>
      <c r="G62" s="93"/>
      <c r="H62" s="66"/>
      <c r="I62" s="67"/>
      <c r="J62" s="67"/>
      <c r="K62" s="80"/>
    </row>
    <row r="63" spans="1:16" ht="15.75" customHeight="1">
      <c r="A63" s="17"/>
      <c r="B63" s="11"/>
      <c r="C63" s="11"/>
      <c r="D63" s="12"/>
      <c r="E63" s="21"/>
      <c r="F63" s="11"/>
      <c r="G63" s="33" t="s">
        <v>26</v>
      </c>
      <c r="H63" s="51" t="s">
        <v>4</v>
      </c>
      <c r="I63" s="50"/>
      <c r="J63" s="50">
        <f>SUM(J21:J62)</f>
        <v>0</v>
      </c>
      <c r="K63" s="60"/>
    </row>
    <row r="64" spans="1:16" ht="15.75" customHeight="1">
      <c r="A64" s="17"/>
      <c r="B64" s="11"/>
      <c r="C64" s="11"/>
      <c r="D64" s="12"/>
      <c r="E64" s="44"/>
      <c r="F64" s="42"/>
      <c r="G64" s="43" t="s">
        <v>19</v>
      </c>
      <c r="H64" s="52" t="s">
        <v>4</v>
      </c>
      <c r="I64" s="53"/>
      <c r="J64" s="53">
        <v>150</v>
      </c>
      <c r="K64" s="58"/>
    </row>
    <row r="65" spans="1:230" ht="15.75" customHeight="1">
      <c r="A65" s="17"/>
      <c r="B65" s="11"/>
      <c r="C65" s="11"/>
      <c r="D65" s="12"/>
      <c r="E65" s="45"/>
      <c r="F65" s="46"/>
      <c r="G65" s="57" t="s">
        <v>2</v>
      </c>
      <c r="H65" s="54" t="s">
        <v>4</v>
      </c>
      <c r="I65" s="55"/>
      <c r="J65" s="55">
        <v>0</v>
      </c>
      <c r="K65" s="59"/>
    </row>
    <row r="66" spans="1:230" ht="15.75" customHeight="1" thickBot="1">
      <c r="A66" s="17"/>
      <c r="B66" s="62"/>
      <c r="C66" s="62"/>
      <c r="D66" s="61"/>
      <c r="E66" s="70"/>
      <c r="F66" s="71"/>
      <c r="G66" s="72" t="s">
        <v>20</v>
      </c>
      <c r="H66" s="73" t="s">
        <v>4</v>
      </c>
      <c r="I66" s="74"/>
      <c r="J66" s="74"/>
      <c r="K66" s="75"/>
    </row>
    <row r="67" spans="1:230" ht="15.75" customHeight="1">
      <c r="A67" s="17"/>
      <c r="B67" s="11"/>
      <c r="C67" s="11"/>
      <c r="D67" s="12"/>
      <c r="E67" s="21"/>
      <c r="F67" s="11"/>
      <c r="G67" s="31" t="s">
        <v>33</v>
      </c>
      <c r="H67" s="51" t="s">
        <v>4</v>
      </c>
      <c r="I67" s="50"/>
      <c r="J67" s="50">
        <f>IF(J63&lt;150, 150, J63)</f>
        <v>150</v>
      </c>
      <c r="K67" s="60"/>
    </row>
    <row r="68" spans="1:230" ht="15.75" customHeight="1" thickBot="1">
      <c r="A68" s="17"/>
      <c r="B68" s="62"/>
      <c r="C68" s="62"/>
      <c r="D68" s="61"/>
      <c r="E68" s="64"/>
      <c r="F68" s="62"/>
      <c r="G68" s="68" t="s">
        <v>32</v>
      </c>
      <c r="H68" s="66" t="s">
        <v>4</v>
      </c>
      <c r="I68" s="67"/>
      <c r="J68" s="67"/>
      <c r="K68" s="69"/>
    </row>
    <row r="69" spans="1:230" ht="15.75" customHeight="1">
      <c r="A69" s="17"/>
      <c r="B69" s="11"/>
      <c r="C69" s="11"/>
      <c r="D69" s="12"/>
      <c r="E69" s="17"/>
      <c r="F69" s="11"/>
      <c r="G69" s="56" t="s">
        <v>26</v>
      </c>
      <c r="H69" s="51" t="s">
        <v>4</v>
      </c>
      <c r="I69" s="50"/>
      <c r="J69" s="51">
        <f>SUM(J67:J68)</f>
        <v>150</v>
      </c>
      <c r="K69" s="60"/>
    </row>
    <row r="70" spans="1:230" ht="15.75" customHeight="1">
      <c r="A70" s="17"/>
      <c r="B70" s="11"/>
      <c r="C70" s="11"/>
      <c r="D70" s="12"/>
      <c r="E70" s="17"/>
      <c r="F70" s="11"/>
      <c r="G70" s="56"/>
      <c r="H70" s="51"/>
      <c r="I70" s="50"/>
      <c r="J70" s="51"/>
      <c r="K70" s="60"/>
    </row>
    <row r="71" spans="1:230" s="17" customFormat="1" ht="15.75" customHeight="1">
      <c r="B71" s="27" t="s">
        <v>42</v>
      </c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1:230" s="17" customFormat="1" ht="15.75" customHeight="1">
      <c r="B72" s="18" t="s">
        <v>7</v>
      </c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1:230" s="17" customFormat="1" ht="15.75" customHeight="1">
      <c r="B73" s="18" t="s">
        <v>44</v>
      </c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18" t="s">
        <v>31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18" t="s">
        <v>63</v>
      </c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B76" s="87" t="s">
        <v>60</v>
      </c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B77" s="87" t="s">
        <v>61</v>
      </c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87" t="s">
        <v>62</v>
      </c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B79" s="11"/>
      <c r="C79" s="11"/>
      <c r="D79" s="18"/>
      <c r="E79" s="11"/>
      <c r="F79" s="11"/>
      <c r="G79" s="13"/>
      <c r="H79" s="19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C80" s="11"/>
      <c r="D80" s="76" t="s">
        <v>34</v>
      </c>
      <c r="E80" s="11"/>
      <c r="F80" s="11"/>
      <c r="G80" s="13"/>
      <c r="H80" s="14"/>
      <c r="I80" s="11"/>
      <c r="J80" s="78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/>
      <c r="C81" s="11"/>
      <c r="D81" s="56" t="s">
        <v>35</v>
      </c>
      <c r="E81" s="18" t="s">
        <v>70</v>
      </c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/>
      <c r="C82" s="11"/>
      <c r="D82" s="56"/>
      <c r="E82" s="18" t="s">
        <v>54</v>
      </c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D83" s="26" t="s">
        <v>36</v>
      </c>
      <c r="E83" s="90" t="s">
        <v>53</v>
      </c>
      <c r="K83" s="21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D84" s="26" t="s">
        <v>37</v>
      </c>
      <c r="E84" s="17" t="s">
        <v>5</v>
      </c>
      <c r="K84" s="21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D85" s="26" t="s">
        <v>38</v>
      </c>
      <c r="E85" s="22" t="s">
        <v>21</v>
      </c>
      <c r="K85" s="21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D86" s="26" t="s">
        <v>39</v>
      </c>
      <c r="E86" s="23" t="s">
        <v>48</v>
      </c>
      <c r="K86" s="21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D87" s="26" t="s">
        <v>40</v>
      </c>
      <c r="E87" s="17" t="s">
        <v>49</v>
      </c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B88" s="11"/>
      <c r="C88" s="11"/>
      <c r="D88" s="12" t="s">
        <v>41</v>
      </c>
      <c r="E88" s="11" t="s">
        <v>22</v>
      </c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 t="s">
        <v>43</v>
      </c>
      <c r="C90" s="11"/>
      <c r="D90" s="12"/>
      <c r="E90" s="11"/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/>
      <c r="C91" s="11"/>
      <c r="D91" s="12"/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B93" s="8"/>
      <c r="C93" s="8"/>
      <c r="D93" s="11"/>
      <c r="E93" s="11"/>
      <c r="F93" s="11"/>
      <c r="G93" s="24"/>
      <c r="H93" s="11"/>
      <c r="I93" s="11"/>
      <c r="J93" s="24"/>
      <c r="K93" s="25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B94" s="11" t="s">
        <v>58</v>
      </c>
      <c r="C94" s="11"/>
      <c r="D94" s="11"/>
      <c r="E94" s="11"/>
      <c r="F94" s="11"/>
      <c r="G94" s="24"/>
      <c r="H94" s="11"/>
      <c r="I94" s="11"/>
      <c r="J94" s="24"/>
      <c r="K94" s="24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B95" s="11" t="s">
        <v>57</v>
      </c>
      <c r="C95" s="8"/>
      <c r="D95" s="11"/>
      <c r="E95" s="11"/>
      <c r="F95" s="11"/>
      <c r="G95" s="24"/>
      <c r="H95" s="11"/>
      <c r="I95" s="11"/>
      <c r="J95" s="24"/>
      <c r="K95" s="24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ht="15.75" customHeight="1">
      <c r="B96" s="8"/>
      <c r="C96" s="8"/>
      <c r="D96" s="5"/>
      <c r="E96" s="6"/>
      <c r="F96" s="6"/>
      <c r="G96" s="7"/>
      <c r="H96" s="6"/>
      <c r="I96" s="6"/>
      <c r="J96" s="7"/>
      <c r="K96" s="7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ignoredErrors>
    <ignoredError sqref="B6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2012-03-21T12:43:13Z</cp:lastPrinted>
  <dcterms:created xsi:type="dcterms:W3CDTF">2000-06-29T05:08:18Z</dcterms:created>
  <dcterms:modified xsi:type="dcterms:W3CDTF">2012-12-28T16:00:03Z</dcterms:modified>
</cp:coreProperties>
</file>