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1" i="1" l="1"/>
  <c r="J38" i="1"/>
  <c r="J35" i="1"/>
  <c r="J28" i="1"/>
  <c r="J25" i="1"/>
  <c r="J22" i="1"/>
  <c r="P38" i="1"/>
  <c r="N38" i="1"/>
  <c r="P35" i="1"/>
  <c r="N35" i="1"/>
  <c r="N28" i="1"/>
  <c r="P28" i="1" s="1"/>
  <c r="N25" i="1"/>
  <c r="P25" i="1" s="1"/>
  <c r="N22" i="1"/>
  <c r="P22" i="1" s="1"/>
  <c r="L28" i="1"/>
  <c r="N41" i="1"/>
  <c r="P41" i="1" s="1"/>
  <c r="J44" i="1" l="1"/>
  <c r="J48" i="1" s="1"/>
  <c r="J50" i="1" s="1"/>
</calcChain>
</file>

<file path=xl/sharedStrings.xml><?xml version="1.0" encoding="utf-8"?>
<sst xmlns="http://schemas.openxmlformats.org/spreadsheetml/2006/main" count="119" uniqueCount="101">
  <si>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</si>
  <si>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</si>
  <si>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</si>
  <si>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</si>
  <si>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</si>
  <si>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</si>
  <si>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</si>
  <si>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</si>
  <si>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</si>
  <si>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</si>
  <si>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</si>
  <si>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</si>
  <si>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</si>
  <si>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</si>
  <si>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</si>
  <si>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</si>
  <si>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</si>
  <si>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</si>
  <si>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</si>
  <si>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</si>
  <si>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</si>
  <si>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</si>
  <si>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</si>
  <si>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</si>
  <si>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</si>
  <si>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</si>
  <si>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</si>
  <si>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</si>
  <si>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</si>
  <si>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</si>
  <si>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</si>
  <si>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</si>
  <si>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</si>
  <si>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</si>
  <si>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</si>
  <si>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</si>
  <si>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</si>
  <si>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</si>
  <si>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</si>
  <si>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</si>
  <si>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</si>
  <si>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</si>
  <si>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</si>
  <si>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</si>
  <si>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</si>
  <si>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</si>
  <si>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</si>
  <si>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</si>
  <si>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</si>
  <si>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</si>
  <si>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</si>
  <si>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</si>
  <si>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</si>
  <si>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</si>
  <si>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</si>
  <si>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</si>
  <si>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</si>
  <si>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</si>
  <si>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</si>
  <si>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</si>
  <si>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</si>
  <si>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</si>
  <si>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</si>
  <si>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</si>
  <si>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</si>
  <si>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</si>
  <si>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</si>
  <si>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</si>
  <si>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</si>
  <si>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</si>
  <si>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Q2012RH172</t>
  </si>
  <si>
    <t>Kaiser-Friedrich-Ring 68</t>
  </si>
  <si>
    <t>40547 Düsseldorf, Germany</t>
  </si>
  <si>
    <t>Tel.: +49- 211- 6803930</t>
  </si>
  <si>
    <t>Fax: +49- 211- 6803968</t>
  </si>
  <si>
    <t>E-Mail:   n.maly@niki-gmbh.com</t>
  </si>
  <si>
    <t>Internet:  www.niki-gmbh.com</t>
  </si>
  <si>
    <t>NIKI GmbH</t>
  </si>
  <si>
    <t>Nina Maly</t>
  </si>
  <si>
    <t>VCL-5001</t>
  </si>
  <si>
    <t>Limit Switch</t>
  </si>
  <si>
    <t>Pneumatic actuator</t>
  </si>
  <si>
    <t>GOM810LM</t>
  </si>
  <si>
    <t>92500332-0010K</t>
  </si>
  <si>
    <t>GO pilot for ambiant temperature</t>
  </si>
  <si>
    <t>wth 40mm gauge in KG/cm2</t>
  </si>
  <si>
    <t>KUX113-XW11AX-7</t>
  </si>
  <si>
    <t>I/P converter</t>
  </si>
  <si>
    <t>Field type</t>
  </si>
  <si>
    <t>Input : 4-20mA</t>
  </si>
  <si>
    <t>Output : 0,2 to 1 kgf/cm2</t>
  </si>
  <si>
    <t>Air piping: Rc1/4</t>
  </si>
  <si>
    <t>With pressure regulator and filter</t>
  </si>
  <si>
    <t>KZ03-1A</t>
  </si>
  <si>
    <t>140Kpas, RC1/4</t>
  </si>
  <si>
    <t>Regulator</t>
  </si>
  <si>
    <t>Regulator KZ03-2A-X</t>
  </si>
  <si>
    <t>0-4Kg gauge and Rc1/4</t>
  </si>
  <si>
    <t>80330420-10100</t>
  </si>
  <si>
    <t>With handweel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</si>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</sst>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.maly@niki-gmbh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niki-gmb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3"/>
  <sheetViews>
    <sheetView tabSelected="1" zoomScaleNormal="100" workbookViewId="0">
      <selection activeCell="O47" sqref="O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77</v>
      </c>
      <c r="E7" s="17"/>
      <c r="F7" s="84"/>
      <c r="G7" s="21"/>
      <c r="H7" s="33" t="s">
        <v>1</v>
      </c>
      <c r="I7" s="17"/>
      <c r="J7" s="76">
        <v>41043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71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72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78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73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74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75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76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4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14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82</v>
      </c>
      <c r="E22" s="99" t="s">
        <v>81</v>
      </c>
      <c r="G22" s="103">
        <v>1</v>
      </c>
      <c r="H22" s="104">
        <v>4290</v>
      </c>
      <c r="I22" s="49"/>
      <c r="J22" s="49">
        <f>G22*H22</f>
        <v>4290</v>
      </c>
      <c r="K22" s="78" t="s">
        <v>100</v>
      </c>
      <c r="L22" s="109">
        <v>566</v>
      </c>
      <c r="M22" s="96">
        <v>0.379</v>
      </c>
      <c r="N22" s="94">
        <f>L22*1000*M22/100</f>
        <v>2145.14</v>
      </c>
      <c r="O22" s="95">
        <v>0.5</v>
      </c>
      <c r="P22" s="93">
        <f>N22/(1-O22)</f>
        <v>4290.28</v>
      </c>
    </row>
    <row r="23" spans="1:16" s="17" customFormat="1" ht="15.75" customHeight="1">
      <c r="B23" s="97"/>
      <c r="C23" s="98"/>
      <c r="D23" s="102"/>
      <c r="E23" s="99" t="s">
        <v>99</v>
      </c>
      <c r="G23" s="103"/>
      <c r="H23" s="104"/>
      <c r="I23" s="49"/>
      <c r="J23" s="49"/>
      <c r="K23" s="78"/>
      <c r="L23" s="109"/>
      <c r="M23" s="96"/>
      <c r="N23" s="94"/>
      <c r="O23" s="95"/>
      <c r="P23" s="93"/>
    </row>
    <row r="24" spans="1:16" s="17" customFormat="1" ht="15.75" customHeight="1">
      <c r="B24" s="97"/>
      <c r="C24" s="98"/>
      <c r="D24" s="102"/>
      <c r="E24" s="99"/>
      <c r="G24" s="103"/>
      <c r="H24" s="104"/>
      <c r="I24" s="49"/>
      <c r="J24" s="49"/>
      <c r="K24" s="78"/>
      <c r="L24" s="109"/>
      <c r="M24" s="96"/>
      <c r="N24" s="94"/>
      <c r="O24" s="95"/>
      <c r="P24" s="93"/>
    </row>
    <row r="25" spans="1:16" s="17" customFormat="1" ht="15.75" customHeight="1">
      <c r="B25" s="97">
        <v>2</v>
      </c>
      <c r="C25" s="98"/>
      <c r="D25" s="102" t="s">
        <v>83</v>
      </c>
      <c r="E25" s="99" t="s">
        <v>84</v>
      </c>
      <c r="G25" s="103">
        <v>2</v>
      </c>
      <c r="H25" s="104">
        <v>1178</v>
      </c>
      <c r="I25" s="49"/>
      <c r="J25" s="49">
        <f>G25*H25</f>
        <v>2356</v>
      </c>
      <c r="K25" s="78" t="s">
        <v>100</v>
      </c>
      <c r="L25" s="109">
        <v>130.9</v>
      </c>
      <c r="M25" s="96">
        <v>0.45</v>
      </c>
      <c r="N25" s="94">
        <f>L25*1000*M25/100</f>
        <v>589.04999999999995</v>
      </c>
      <c r="O25" s="95">
        <v>0.5</v>
      </c>
      <c r="P25" s="93">
        <f>N25/(1-O25)</f>
        <v>1178.0999999999999</v>
      </c>
    </row>
    <row r="26" spans="1:16" s="17" customFormat="1" ht="15.75" customHeight="1">
      <c r="B26" s="97"/>
      <c r="C26" s="98"/>
      <c r="D26" s="102"/>
      <c r="E26" s="99" t="s">
        <v>85</v>
      </c>
      <c r="G26" s="103"/>
      <c r="H26" s="104"/>
      <c r="I26" s="49"/>
      <c r="J26" s="49"/>
      <c r="K26" s="78"/>
      <c r="L26" s="109"/>
      <c r="M26" s="96"/>
      <c r="N26" s="94"/>
      <c r="O26" s="95"/>
      <c r="P26" s="93"/>
    </row>
    <row r="27" spans="1:16" s="17" customFormat="1" ht="15.75" customHeight="1">
      <c r="B27" s="97"/>
      <c r="C27" s="98"/>
      <c r="D27" s="102"/>
      <c r="E27" s="99"/>
      <c r="G27" s="103"/>
      <c r="H27" s="104"/>
      <c r="I27" s="49"/>
      <c r="J27" s="49"/>
      <c r="K27" s="78"/>
      <c r="L27" s="109"/>
      <c r="M27" s="96"/>
      <c r="N27" s="94"/>
      <c r="O27" s="95"/>
      <c r="P27" s="93"/>
    </row>
    <row r="28" spans="1:16" s="17" customFormat="1" ht="15.75" customHeight="1">
      <c r="B28" s="97">
        <v>3</v>
      </c>
      <c r="C28" s="98"/>
      <c r="D28" s="102" t="s">
        <v>86</v>
      </c>
      <c r="E28" s="99" t="s">
        <v>87</v>
      </c>
      <c r="G28" s="103">
        <v>2</v>
      </c>
      <c r="H28" s="104">
        <v>2053</v>
      </c>
      <c r="I28" s="49"/>
      <c r="J28" s="49">
        <f>G28*H28</f>
        <v>4106</v>
      </c>
      <c r="K28" s="78" t="s">
        <v>100</v>
      </c>
      <c r="L28" s="109">
        <f>286+26</f>
        <v>312</v>
      </c>
      <c r="M28" s="96">
        <v>0.32900000000000001</v>
      </c>
      <c r="N28" s="94">
        <f>L28*1000*M28/100</f>
        <v>1026.48</v>
      </c>
      <c r="O28" s="95">
        <v>0.5</v>
      </c>
      <c r="P28" s="93">
        <f>N28/(1-O28)</f>
        <v>2052.96</v>
      </c>
    </row>
    <row r="29" spans="1:16" s="17" customFormat="1" ht="15.75" customHeight="1">
      <c r="B29" s="97"/>
      <c r="C29" s="98"/>
      <c r="D29" s="102"/>
      <c r="E29" s="99" t="s">
        <v>88</v>
      </c>
      <c r="G29" s="103"/>
      <c r="H29" s="104"/>
      <c r="I29" s="49"/>
      <c r="J29" s="49"/>
      <c r="K29" s="78"/>
      <c r="L29" s="109"/>
      <c r="M29" s="96"/>
      <c r="N29" s="94"/>
      <c r="O29" s="95"/>
      <c r="P29" s="93"/>
    </row>
    <row r="30" spans="1:16" s="17" customFormat="1" ht="15.75" customHeight="1">
      <c r="B30" s="97"/>
      <c r="C30" s="98"/>
      <c r="D30" s="102"/>
      <c r="E30" s="99" t="s">
        <v>89</v>
      </c>
      <c r="G30" s="103"/>
      <c r="H30" s="104"/>
      <c r="I30" s="49"/>
      <c r="J30" s="49"/>
      <c r="K30" s="78"/>
      <c r="L30" s="109"/>
      <c r="M30" s="96"/>
      <c r="N30" s="94"/>
      <c r="O30" s="95"/>
      <c r="P30" s="93"/>
    </row>
    <row r="31" spans="1:16" s="17" customFormat="1" ht="15.75" customHeight="1">
      <c r="B31" s="97"/>
      <c r="C31" s="98"/>
      <c r="D31" s="102"/>
      <c r="E31" s="99" t="s">
        <v>90</v>
      </c>
      <c r="G31" s="103"/>
      <c r="H31" s="104"/>
      <c r="I31" s="49"/>
      <c r="J31" s="49"/>
      <c r="K31" s="78"/>
      <c r="L31" s="109"/>
      <c r="M31" s="96"/>
      <c r="N31" s="94"/>
      <c r="O31" s="95"/>
      <c r="P31" s="93"/>
    </row>
    <row r="32" spans="1:16" s="17" customFormat="1" ht="15.75" customHeight="1">
      <c r="B32" s="97"/>
      <c r="C32" s="98"/>
      <c r="D32" s="102"/>
      <c r="E32" s="99" t="s">
        <v>91</v>
      </c>
      <c r="G32" s="103"/>
      <c r="H32" s="104"/>
      <c r="I32" s="49"/>
      <c r="J32" s="49"/>
      <c r="K32" s="78"/>
      <c r="L32" s="109"/>
      <c r="M32" s="96"/>
      <c r="N32" s="94"/>
      <c r="O32" s="95"/>
      <c r="P32" s="93"/>
    </row>
    <row r="33" spans="1:16" s="17" customFormat="1" ht="15.75" customHeight="1">
      <c r="B33" s="97"/>
      <c r="C33" s="98"/>
      <c r="D33" s="102"/>
      <c r="E33" s="99" t="s">
        <v>92</v>
      </c>
      <c r="G33" s="103"/>
      <c r="H33" s="104"/>
      <c r="I33" s="49"/>
      <c r="J33" s="49"/>
      <c r="K33" s="78"/>
      <c r="L33" s="109"/>
      <c r="M33" s="96"/>
      <c r="N33" s="94"/>
      <c r="O33" s="95"/>
      <c r="P33" s="93"/>
    </row>
    <row r="34" spans="1:16" s="17" customFormat="1" ht="15.75" customHeight="1">
      <c r="B34" s="97"/>
      <c r="C34" s="98"/>
      <c r="D34" s="102"/>
      <c r="E34" s="99"/>
      <c r="G34" s="103"/>
      <c r="H34" s="104"/>
      <c r="I34" s="49"/>
      <c r="J34" s="49"/>
      <c r="K34" s="78"/>
      <c r="L34" s="109"/>
      <c r="M34" s="96"/>
      <c r="N34" s="94"/>
      <c r="O34" s="95"/>
      <c r="P34" s="93"/>
    </row>
    <row r="35" spans="1:16" s="17" customFormat="1" ht="15.75" customHeight="1">
      <c r="B35" s="97">
        <v>4</v>
      </c>
      <c r="C35" s="98"/>
      <c r="D35" s="102" t="s">
        <v>98</v>
      </c>
      <c r="E35" s="99" t="s">
        <v>96</v>
      </c>
      <c r="G35" s="103">
        <v>2</v>
      </c>
      <c r="H35" s="104">
        <v>176</v>
      </c>
      <c r="I35" s="49"/>
      <c r="J35" s="49">
        <f>G35*H35</f>
        <v>352</v>
      </c>
      <c r="K35" s="78" t="s">
        <v>100</v>
      </c>
      <c r="L35" s="109">
        <v>19.5</v>
      </c>
      <c r="M35" s="96">
        <v>0.45</v>
      </c>
      <c r="N35" s="94">
        <f>L35*1000*M35/100</f>
        <v>87.75</v>
      </c>
      <c r="O35" s="95">
        <v>0.5</v>
      </c>
      <c r="P35" s="93">
        <f>N35/(1-O35)</f>
        <v>175.5</v>
      </c>
    </row>
    <row r="36" spans="1:16" s="17" customFormat="1" ht="15.75" customHeight="1">
      <c r="B36" s="97"/>
      <c r="C36" s="98"/>
      <c r="D36" s="102"/>
      <c r="E36" s="17" t="s">
        <v>97</v>
      </c>
      <c r="G36" s="103"/>
      <c r="H36" s="104"/>
      <c r="I36" s="49"/>
      <c r="J36" s="49"/>
      <c r="K36" s="78"/>
      <c r="L36" s="109"/>
      <c r="M36" s="96"/>
      <c r="N36" s="94"/>
      <c r="O36" s="95"/>
      <c r="P36" s="93"/>
    </row>
    <row r="37" spans="1:16" s="17" customFormat="1" ht="15.75" customHeight="1">
      <c r="B37" s="97"/>
      <c r="C37" s="98"/>
      <c r="D37" s="102"/>
      <c r="E37" s="99"/>
      <c r="G37" s="103"/>
      <c r="H37" s="104"/>
      <c r="I37" s="49"/>
      <c r="J37" s="49"/>
      <c r="K37" s="78"/>
      <c r="L37" s="109"/>
      <c r="M37" s="96"/>
      <c r="N37" s="94"/>
      <c r="O37" s="95"/>
      <c r="P37" s="93"/>
    </row>
    <row r="38" spans="1:16" s="17" customFormat="1" ht="15.75" customHeight="1">
      <c r="B38" s="97">
        <v>5</v>
      </c>
      <c r="C38" s="98"/>
      <c r="D38" s="102" t="s">
        <v>93</v>
      </c>
      <c r="E38" s="99" t="s">
        <v>95</v>
      </c>
      <c r="G38" s="103">
        <v>2</v>
      </c>
      <c r="H38" s="104">
        <v>135</v>
      </c>
      <c r="I38" s="49"/>
      <c r="J38" s="49">
        <f>G38*H38</f>
        <v>270</v>
      </c>
      <c r="K38" s="78" t="s">
        <v>100</v>
      </c>
      <c r="L38" s="109">
        <v>15</v>
      </c>
      <c r="M38" s="96">
        <v>0.45</v>
      </c>
      <c r="N38" s="94">
        <f>L38*1000*M38/100</f>
        <v>67.5</v>
      </c>
      <c r="O38" s="95">
        <v>0.5</v>
      </c>
      <c r="P38" s="93">
        <f>N38/(1-O38)</f>
        <v>135</v>
      </c>
    </row>
    <row r="39" spans="1:16" s="17" customFormat="1" ht="15.75" customHeight="1">
      <c r="B39" s="97"/>
      <c r="C39" s="98"/>
      <c r="D39" s="102"/>
      <c r="E39" s="99" t="s">
        <v>94</v>
      </c>
      <c r="G39" s="103"/>
      <c r="H39" s="104"/>
      <c r="I39" s="49"/>
      <c r="J39" s="49"/>
      <c r="K39" s="78"/>
      <c r="L39" s="109"/>
      <c r="M39" s="96"/>
      <c r="N39" s="94"/>
      <c r="O39" s="95"/>
      <c r="P39" s="93"/>
    </row>
    <row r="40" spans="1:16" s="17" customFormat="1" ht="15.75" customHeight="1">
      <c r="B40" s="97"/>
      <c r="C40" s="98"/>
      <c r="D40" s="102"/>
      <c r="E40" s="99"/>
      <c r="G40" s="103"/>
      <c r="H40" s="104"/>
      <c r="I40" s="49"/>
      <c r="J40" s="49"/>
      <c r="K40" s="78"/>
      <c r="L40" s="109"/>
      <c r="M40" s="96"/>
      <c r="N40" s="94"/>
      <c r="O40" s="95"/>
      <c r="P40" s="93"/>
    </row>
    <row r="41" spans="1:16" s="17" customFormat="1" ht="15.75" customHeight="1">
      <c r="B41" s="97">
        <v>6</v>
      </c>
      <c r="C41" s="98"/>
      <c r="D41" s="102" t="s">
        <v>79</v>
      </c>
      <c r="E41" s="99" t="s">
        <v>80</v>
      </c>
      <c r="G41" s="107">
        <v>2</v>
      </c>
      <c r="H41" s="104">
        <v>121</v>
      </c>
      <c r="I41" s="49"/>
      <c r="J41" s="49">
        <f>G41*H41</f>
        <v>242</v>
      </c>
      <c r="K41" s="78" t="s">
        <v>100</v>
      </c>
      <c r="L41" s="105"/>
      <c r="N41" s="110">
        <f>55*1.1</f>
        <v>60.500000000000007</v>
      </c>
      <c r="O41" s="111">
        <v>0.5</v>
      </c>
      <c r="P41" s="17">
        <f>N41/(1-O41)</f>
        <v>121.00000000000001</v>
      </c>
    </row>
    <row r="42" spans="1:16" s="93" customFormat="1" ht="15.75" customHeight="1">
      <c r="B42" s="100"/>
      <c r="C42" s="97"/>
      <c r="D42" s="102"/>
      <c r="E42" s="101"/>
      <c r="G42" s="108"/>
      <c r="H42" s="104"/>
      <c r="I42" s="92"/>
      <c r="J42" s="49"/>
      <c r="K42" s="78"/>
      <c r="L42" s="106"/>
      <c r="M42" s="96"/>
      <c r="N42" s="94"/>
      <c r="O42" s="95"/>
    </row>
    <row r="43" spans="1:16" ht="15.75" customHeight="1" thickBot="1">
      <c r="A43" s="17"/>
      <c r="B43" s="60"/>
      <c r="C43" s="61"/>
      <c r="D43" s="62"/>
      <c r="E43" s="63"/>
      <c r="F43" s="64"/>
      <c r="G43" s="91"/>
      <c r="H43" s="65"/>
      <c r="I43" s="66"/>
      <c r="J43" s="66"/>
      <c r="K43" s="79"/>
    </row>
    <row r="44" spans="1:16" ht="15.75" customHeight="1">
      <c r="A44" s="17"/>
      <c r="B44" s="11"/>
      <c r="C44" s="11"/>
      <c r="D44" s="12"/>
      <c r="E44" s="21"/>
      <c r="F44" s="11"/>
      <c r="G44" s="33" t="s">
        <v>26</v>
      </c>
      <c r="H44" s="50" t="s">
        <v>4</v>
      </c>
      <c r="I44" s="49"/>
      <c r="J44" s="49">
        <f>SUM(J21:J43)</f>
        <v>11616</v>
      </c>
      <c r="K44" s="59"/>
    </row>
    <row r="45" spans="1:16" ht="15.75" customHeight="1">
      <c r="A45" s="17"/>
      <c r="B45" s="11"/>
      <c r="C45" s="11"/>
      <c r="D45" s="12"/>
      <c r="E45" s="43"/>
      <c r="F45" s="41"/>
      <c r="G45" s="42" t="s">
        <v>19</v>
      </c>
      <c r="H45" s="51" t="s">
        <v>4</v>
      </c>
      <c r="I45" s="52"/>
      <c r="J45" s="52">
        <v>150</v>
      </c>
      <c r="K45" s="57"/>
    </row>
    <row r="46" spans="1:16" ht="15.75" customHeight="1">
      <c r="A46" s="17"/>
      <c r="B46" s="11"/>
      <c r="C46" s="11"/>
      <c r="D46" s="12"/>
      <c r="E46" s="44"/>
      <c r="F46" s="45"/>
      <c r="G46" s="56" t="s">
        <v>2</v>
      </c>
      <c r="H46" s="53" t="s">
        <v>4</v>
      </c>
      <c r="I46" s="54"/>
      <c r="J46" s="54">
        <v>0</v>
      </c>
      <c r="K46" s="58"/>
    </row>
    <row r="47" spans="1:16" ht="15.75" customHeight="1" thickBot="1">
      <c r="A47" s="17"/>
      <c r="B47" s="61"/>
      <c r="C47" s="61"/>
      <c r="D47" s="60"/>
      <c r="E47" s="69"/>
      <c r="F47" s="70"/>
      <c r="G47" s="71" t="s">
        <v>20</v>
      </c>
      <c r="H47" s="72" t="s">
        <v>4</v>
      </c>
      <c r="I47" s="73"/>
      <c r="J47" s="73"/>
      <c r="K47" s="74"/>
    </row>
    <row r="48" spans="1:16" ht="15.75" customHeight="1">
      <c r="A48" s="17"/>
      <c r="B48" s="11"/>
      <c r="C48" s="11"/>
      <c r="D48" s="12"/>
      <c r="E48" s="21"/>
      <c r="F48" s="11"/>
      <c r="G48" s="31" t="s">
        <v>33</v>
      </c>
      <c r="H48" s="50" t="s">
        <v>4</v>
      </c>
      <c r="I48" s="49"/>
      <c r="J48" s="49">
        <f>IF(J44&lt;150, 150, J44)</f>
        <v>11616</v>
      </c>
      <c r="K48" s="59"/>
    </row>
    <row r="49" spans="1:230" ht="15.75" customHeight="1" thickBot="1">
      <c r="A49" s="17"/>
      <c r="B49" s="61"/>
      <c r="C49" s="61"/>
      <c r="D49" s="60"/>
      <c r="E49" s="63"/>
      <c r="F49" s="61"/>
      <c r="G49" s="67" t="s">
        <v>32</v>
      </c>
      <c r="H49" s="65" t="s">
        <v>4</v>
      </c>
      <c r="I49" s="66"/>
      <c r="J49" s="66"/>
      <c r="K49" s="68"/>
    </row>
    <row r="50" spans="1:230" ht="15.75" customHeight="1">
      <c r="A50" s="17"/>
      <c r="B50" s="11"/>
      <c r="C50" s="11"/>
      <c r="D50" s="12"/>
      <c r="E50" s="17"/>
      <c r="F50" s="11"/>
      <c r="G50" s="55" t="s">
        <v>26</v>
      </c>
      <c r="H50" s="50" t="s">
        <v>4</v>
      </c>
      <c r="I50" s="49"/>
      <c r="J50" s="50">
        <f>SUM(J48:J49)</f>
        <v>11616</v>
      </c>
      <c r="K50" s="59"/>
    </row>
    <row r="51" spans="1:230" ht="15.75" customHeight="1">
      <c r="A51" s="17"/>
      <c r="B51" s="11"/>
      <c r="C51" s="11"/>
      <c r="D51" s="12"/>
      <c r="E51" s="17"/>
      <c r="F51" s="11"/>
      <c r="G51" s="55"/>
      <c r="H51" s="50"/>
      <c r="I51" s="49"/>
      <c r="J51" s="50"/>
      <c r="K51" s="59"/>
    </row>
    <row r="52" spans="1:230" s="17" customFormat="1" ht="15.75" customHeight="1">
      <c r="B52" s="27" t="s">
        <v>42</v>
      </c>
      <c r="C52" s="11"/>
      <c r="D52" s="12"/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1:230" s="17" customFormat="1" ht="15.75" customHeight="1">
      <c r="B53" s="18" t="s">
        <v>7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1:230" s="17" customFormat="1" ht="15.75" customHeight="1">
      <c r="B54" s="18" t="s">
        <v>44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64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86" t="s">
        <v>61</v>
      </c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B58" s="86" t="s">
        <v>62</v>
      </c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86" t="s">
        <v>63</v>
      </c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C61" s="11"/>
      <c r="D61" s="75" t="s">
        <v>34</v>
      </c>
      <c r="E61" s="11"/>
      <c r="F61" s="11"/>
      <c r="G61" s="13"/>
      <c r="H61" s="14"/>
      <c r="I61" s="11"/>
      <c r="J61" s="77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B62" s="11"/>
      <c r="C62" s="11"/>
      <c r="D62" s="55" t="s">
        <v>35</v>
      </c>
      <c r="E62" s="18" t="s">
        <v>54</v>
      </c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B63" s="11"/>
      <c r="C63" s="11"/>
      <c r="D63" s="55"/>
      <c r="E63" s="18" t="s">
        <v>55</v>
      </c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D64" s="26" t="s">
        <v>36</v>
      </c>
      <c r="E64" s="89" t="s">
        <v>53</v>
      </c>
      <c r="K64" s="21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D65" s="26" t="s">
        <v>37</v>
      </c>
      <c r="E65" s="17" t="s">
        <v>5</v>
      </c>
      <c r="K65" s="2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D66" s="26" t="s">
        <v>38</v>
      </c>
      <c r="E66" s="22" t="s">
        <v>21</v>
      </c>
      <c r="K66" s="21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D67" s="26" t="s">
        <v>39</v>
      </c>
      <c r="E67" s="23" t="s">
        <v>48</v>
      </c>
      <c r="K67" s="2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D68" s="26" t="s">
        <v>40</v>
      </c>
      <c r="E68" s="17" t="s">
        <v>49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11"/>
      <c r="C69" s="11"/>
      <c r="D69" s="12" t="s">
        <v>41</v>
      </c>
      <c r="E69" s="11" t="s">
        <v>22</v>
      </c>
      <c r="F69" s="11"/>
      <c r="G69" s="13"/>
      <c r="H69" s="14"/>
      <c r="I69" s="11"/>
      <c r="J69" s="15"/>
      <c r="K69" s="16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2:230" s="17" customFormat="1" ht="15.75" customHeight="1">
      <c r="B74" s="8"/>
      <c r="C74" s="8"/>
      <c r="D74" s="11"/>
      <c r="E74" s="11"/>
      <c r="F74" s="11"/>
      <c r="G74" s="24"/>
      <c r="H74" s="11"/>
      <c r="I74" s="11"/>
      <c r="J74" s="24"/>
      <c r="K74" s="25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2:230" s="17" customFormat="1" ht="15.75" customHeight="1">
      <c r="B75" s="11" t="s">
        <v>59</v>
      </c>
      <c r="C75" s="11"/>
      <c r="D75" s="11"/>
      <c r="E75" s="11"/>
      <c r="F75" s="11"/>
      <c r="G75" s="24"/>
      <c r="H75" s="11"/>
      <c r="I75" s="11"/>
      <c r="J75" s="24"/>
      <c r="K75" s="24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2:230" s="17" customFormat="1" ht="15.75" customHeight="1">
      <c r="B76" s="11" t="s">
        <v>58</v>
      </c>
      <c r="C76" s="8"/>
      <c r="D76" s="11"/>
      <c r="E76" s="11"/>
      <c r="F76" s="11"/>
      <c r="G76" s="24"/>
      <c r="H76" s="11"/>
      <c r="I76" s="11"/>
      <c r="J76" s="24"/>
      <c r="K76" s="24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2:23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n.maly@niki-gmbh.com"/>
    <hyperlink ref="D15" r:id="rId4" tooltip="blocked::http://www.niki-gmbh.com/" display="http://www.niki-gmbh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2012-05-14T05:41:20Z</dcterms:modified>
</cp:coreProperties>
</file>