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2" i="1" l="1"/>
  <c r="J30" i="1"/>
  <c r="J27" i="1"/>
  <c r="J25" i="1"/>
  <c r="N32" i="1"/>
  <c r="P32" i="1" s="1"/>
  <c r="N30" i="1"/>
  <c r="P30" i="1" s="1"/>
  <c r="N27" i="1"/>
  <c r="P27" i="1" s="1"/>
  <c r="P25" i="1"/>
  <c r="N25" i="1"/>
  <c r="P22" i="1"/>
  <c r="N22" i="1"/>
  <c r="L32" i="1"/>
  <c r="L30" i="1"/>
  <c r="L27" i="1"/>
  <c r="L25" i="1"/>
  <c r="L22" i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<sst xmlns="http://schemas.openxmlformats.org/spreadsheetml/2006/main" count="116" uniqueCount="95">
  <si>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</si>
  <si>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</si>
  <si>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</si>
  <si>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</si>
  <si>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</si>
  <si>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</si>
  <si>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</si>
  <si>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</si>
  <si>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</si>
  <si>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</si>
  <si>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</si>
  <si>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</si>
  <si>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</si>
  <si>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</si>
  <si>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</si>
  <si>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</si>
  <si>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</si>
  <si>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</si>
  <si>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</si>
  <si>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</si>
  <si>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</si>
  <si>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</si>
  <si>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</si>
  <si>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</si>
  <si>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</si>
  <si>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</si>
  <si>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</si>
  <si>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</si>
  <si>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</si>
  <si>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</si>
  <si>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</si>
  <si>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</si>
  <si>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</si>
  <si>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</si>
  <si>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</si>
  <si>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</si>
  <si>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</si>
  <si>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</si>
  <si>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</si>
  <si>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</si>
  <si>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</si>
  <si>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</si>
  <si>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</si>
  <si>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</si>
  <si>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</si>
  <si>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</si>
  <si>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</si>
  <si>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</si>
  <si>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</si>
  <si>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</si>
  <si>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</si>
  <si>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</si>
  <si>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</si>
  <si>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</si>
  <si>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</si>
  <si>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</si>
  <si>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</si>
  <si>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</si>
  <si>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</si>
  <si>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</si>
  <si>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</si>
  <si>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</si>
  <si>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</si>
  <si>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</si>
  <si>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</si>
  <si>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</si>
  <si>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</si>
  <si>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</si>
  <si>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</si>
  <si>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</si>
  <si>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Range 0-10000 mm H2O</t>
  </si>
  <si>
    <t>JTD920A-1E1B1-XXXXX-U2C7</t>
  </si>
  <si>
    <t>Range: 0-7000mm H2O</t>
  </si>
  <si>
    <t xml:space="preserve">Range:  0-1Kg/cm </t>
  </si>
  <si>
    <t>JTG940A-1E1B1-XXXXX-U2</t>
  </si>
  <si>
    <t>Range :  0-15Kg/cm</t>
  </si>
  <si>
    <t>JTG960A-1E1B1-XXXXX-U2</t>
  </si>
  <si>
    <t>Range : 0-80Kg/cm</t>
  </si>
  <si>
    <t>DP Transmitter</t>
  </si>
  <si>
    <t>GP Transmitter</t>
  </si>
  <si>
    <r>
      <t>JTD920A-1E1B1-</t>
    </r>
    <r>
      <rPr>
        <b/>
        <sz val="10"/>
        <color rgb="FFFF0000"/>
        <rFont val="Arial"/>
        <family val="2"/>
      </rPr>
      <t>K</t>
    </r>
    <r>
      <rPr>
        <b/>
        <sz val="10"/>
        <rFont val="Arial"/>
        <family val="2"/>
      </rPr>
      <t>XXXX-U2</t>
    </r>
  </si>
  <si>
    <t>TIIS intrinsicaly safe</t>
  </si>
  <si>
    <r>
      <t>JTG940A-1E1B1-</t>
    </r>
    <r>
      <rPr>
        <b/>
        <sz val="10"/>
        <color rgb="FFFF0000"/>
        <rFont val="Arial"/>
        <family val="2"/>
      </rPr>
      <t>K</t>
    </r>
    <r>
      <rPr>
        <b/>
        <sz val="10"/>
        <rFont val="Arial"/>
        <family val="2"/>
      </rPr>
      <t>XXXX-U2</t>
    </r>
  </si>
  <si>
    <t>6</t>
  </si>
  <si>
    <t>Erik - Jan Visser</t>
  </si>
  <si>
    <t>Purchasing</t>
  </si>
  <si>
    <t>E          purchasing@gms-instruments.nl</t>
  </si>
  <si>
    <t>I           www.gms-instruments.nl</t>
  </si>
  <si>
    <t>GMS Instruments</t>
  </si>
  <si>
    <t xml:space="preserve">Driemanssteeweg 190, </t>
  </si>
  <si>
    <t xml:space="preserve">3084 CB Rotterdam, </t>
  </si>
  <si>
    <t>The Netherlands</t>
  </si>
  <si>
    <t>T          +31 (0)10 293 88 67</t>
  </si>
  <si>
    <t>F          +31 (0)10 293 88 85</t>
  </si>
  <si>
    <t>Q2012RH159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</si>
</sst>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38" fontId="17" fillId="0" borderId="0" xfId="3" applyNumberFormat="1" applyFont="1" applyFill="1" applyBorder="1" applyAlignment="1">
      <alignment horizontal="left" vertical="center"/>
    </xf>
    <xf numFmtId="0" fontId="18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ing@gms-instruments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ms-instruments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 s="117" t="s">
        <v>85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88</v>
      </c>
      <c r="E7" s="17"/>
      <c r="F7" s="85"/>
      <c r="G7" s="21"/>
      <c r="H7" s="33" t="s">
        <v>1</v>
      </c>
      <c r="I7" s="17"/>
      <c r="J7" s="77">
        <v>41031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89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90</v>
      </c>
      <c r="E9" s="17"/>
      <c r="F9" s="84"/>
      <c r="G9" s="33"/>
      <c r="H9" s="17"/>
      <c r="J9" s="17"/>
      <c r="K9" s="21"/>
      <c r="L9"/>
      <c r="M9"/>
      <c r="N9"/>
      <c r="O9"/>
    </row>
    <row r="10" spans="1:230" ht="15.75" customHeight="1">
      <c r="A10" s="17"/>
      <c r="B10" s="21"/>
      <c r="C10" s="21"/>
      <c r="D10" s="115" t="s">
        <v>91</v>
      </c>
      <c r="E10" s="87"/>
      <c r="G10" s="21"/>
      <c r="H10" s="20" t="s">
        <v>16</v>
      </c>
      <c r="J10" s="17"/>
      <c r="K10" s="35"/>
      <c r="L10"/>
      <c r="M10"/>
      <c r="N10"/>
      <c r="O10"/>
    </row>
    <row r="11" spans="1:230" ht="15.75" customHeight="1">
      <c r="A11" s="17"/>
      <c r="B11" s="81" t="s">
        <v>27</v>
      </c>
      <c r="C11" s="21"/>
      <c r="D11" s="115" t="s">
        <v>84</v>
      </c>
      <c r="E11" s="17"/>
      <c r="F11" s="84"/>
      <c r="G11" s="17"/>
      <c r="H11" s="20" t="s">
        <v>17</v>
      </c>
      <c r="I11" s="20"/>
      <c r="J11" s="34" t="s">
        <v>94</v>
      </c>
      <c r="K11" s="21"/>
      <c r="L11"/>
      <c r="M11"/>
      <c r="N11"/>
      <c r="O11"/>
    </row>
    <row r="12" spans="1:230" ht="15.75" customHeight="1">
      <c r="A12" s="17"/>
      <c r="B12" s="81" t="s">
        <v>30</v>
      </c>
      <c r="C12" s="21"/>
      <c r="D12" s="115" t="s">
        <v>92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</row>
    <row r="13" spans="1:230" ht="15.75" customHeight="1">
      <c r="A13" s="17"/>
      <c r="B13" s="81" t="s">
        <v>29</v>
      </c>
      <c r="C13" s="21"/>
      <c r="D13" s="115" t="s">
        <v>93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</row>
    <row r="14" spans="1:230" ht="15.75" customHeight="1">
      <c r="A14" s="17"/>
      <c r="B14" s="81" t="s">
        <v>45</v>
      </c>
      <c r="C14" s="17"/>
      <c r="D14" s="115" t="s">
        <v>86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</row>
    <row r="15" spans="1:230" ht="15.75" customHeight="1">
      <c r="A15" s="17"/>
      <c r="B15" s="83" t="s">
        <v>47</v>
      </c>
      <c r="C15" s="17"/>
      <c r="D15" s="115" t="s">
        <v>87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5" t="s">
        <v>80</v>
      </c>
      <c r="E22" s="100" t="s">
        <v>78</v>
      </c>
      <c r="G22" s="108">
        <v>1</v>
      </c>
      <c r="H22" s="105">
        <v>977</v>
      </c>
      <c r="I22" s="50"/>
      <c r="J22" s="50">
        <f>G22*H22</f>
        <v>977</v>
      </c>
      <c r="K22" s="79" t="s">
        <v>83</v>
      </c>
      <c r="L22" s="106">
        <f>310+5</f>
        <v>315</v>
      </c>
      <c r="M22" s="17">
        <v>0.155</v>
      </c>
      <c r="N22" s="111">
        <f>L22*M22*1000/100</f>
        <v>488.25</v>
      </c>
      <c r="O22" s="112">
        <v>0.5</v>
      </c>
      <c r="P22" s="17">
        <f>N22/(1-O22)</f>
        <v>976.5</v>
      </c>
    </row>
    <row r="23" spans="1:16" s="94" customFormat="1" ht="15.75" customHeight="1">
      <c r="B23" s="101"/>
      <c r="C23" s="98"/>
      <c r="D23" s="115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101"/>
      <c r="C24" s="98"/>
      <c r="D24" s="115"/>
      <c r="E24" s="116" t="s">
        <v>81</v>
      </c>
      <c r="G24" s="109"/>
      <c r="H24" s="105"/>
      <c r="I24" s="93"/>
      <c r="J24" s="50"/>
      <c r="K24" s="79"/>
      <c r="L24" s="107"/>
      <c r="M24" s="97"/>
      <c r="N24" s="95"/>
      <c r="O24" s="96"/>
    </row>
    <row r="25" spans="1:16" s="94" customFormat="1" ht="15.75" customHeight="1">
      <c r="B25" s="101">
        <v>2</v>
      </c>
      <c r="C25" s="98"/>
      <c r="D25" s="115" t="s">
        <v>71</v>
      </c>
      <c r="E25" s="100" t="s">
        <v>78</v>
      </c>
      <c r="G25" s="109">
        <v>3</v>
      </c>
      <c r="H25" s="105">
        <v>961</v>
      </c>
      <c r="I25" s="93"/>
      <c r="J25" s="50">
        <f>G25*H25</f>
        <v>2883</v>
      </c>
      <c r="K25" s="79" t="s">
        <v>83</v>
      </c>
      <c r="L25" s="106">
        <f>310</f>
        <v>310</v>
      </c>
      <c r="M25" s="17">
        <v>0.155</v>
      </c>
      <c r="N25" s="111">
        <f>L25*M25*1000/100</f>
        <v>480.5</v>
      </c>
      <c r="O25" s="112">
        <v>0.5</v>
      </c>
      <c r="P25" s="17">
        <f>N25/(1-O25)</f>
        <v>961</v>
      </c>
    </row>
    <row r="26" spans="1:16" s="94" customFormat="1" ht="15.75" customHeight="1">
      <c r="B26" s="101"/>
      <c r="C26" s="98"/>
      <c r="D26" s="115"/>
      <c r="E26" s="102" t="s">
        <v>72</v>
      </c>
      <c r="G26" s="109"/>
      <c r="H26" s="105"/>
      <c r="I26" s="93"/>
      <c r="J26" s="50"/>
      <c r="K26" s="79"/>
      <c r="L26" s="107"/>
      <c r="M26" s="97"/>
      <c r="N26" s="95"/>
      <c r="O26" s="96"/>
    </row>
    <row r="27" spans="1:16" s="94" customFormat="1" ht="15.75" customHeight="1">
      <c r="B27" s="101">
        <v>3</v>
      </c>
      <c r="C27" s="98"/>
      <c r="D27" s="115" t="s">
        <v>82</v>
      </c>
      <c r="E27" s="102" t="s">
        <v>79</v>
      </c>
      <c r="G27" s="109">
        <v>1</v>
      </c>
      <c r="H27" s="105">
        <v>961</v>
      </c>
      <c r="I27" s="93"/>
      <c r="J27" s="50">
        <f>G27*H27</f>
        <v>961</v>
      </c>
      <c r="K27" s="79" t="s">
        <v>83</v>
      </c>
      <c r="L27" s="107">
        <f>305+5</f>
        <v>310</v>
      </c>
      <c r="M27" s="17">
        <v>0.155</v>
      </c>
      <c r="N27" s="111">
        <f>L27*M27*1000/100</f>
        <v>480.5</v>
      </c>
      <c r="O27" s="112">
        <v>0.5</v>
      </c>
      <c r="P27" s="17">
        <f>N27/(1-O27)</f>
        <v>961</v>
      </c>
    </row>
    <row r="28" spans="1:16" s="94" customFormat="1" ht="15.75" customHeight="1">
      <c r="B28" s="101"/>
      <c r="C28" s="98"/>
      <c r="D28" s="115"/>
      <c r="E28" s="102" t="s">
        <v>73</v>
      </c>
      <c r="G28" s="109"/>
      <c r="H28" s="105"/>
      <c r="I28" s="93"/>
      <c r="J28" s="50"/>
      <c r="K28" s="79"/>
      <c r="L28" s="107"/>
      <c r="M28" s="97"/>
      <c r="N28" s="95"/>
      <c r="O28" s="96"/>
    </row>
    <row r="29" spans="1:16" s="94" customFormat="1" ht="15.75" customHeight="1">
      <c r="B29" s="101"/>
      <c r="C29" s="98"/>
      <c r="D29" s="115"/>
      <c r="E29" s="116" t="s">
        <v>81</v>
      </c>
      <c r="G29" s="109"/>
      <c r="H29" s="105"/>
      <c r="I29" s="93"/>
      <c r="J29" s="50"/>
      <c r="K29" s="79"/>
      <c r="L29" s="107"/>
      <c r="M29" s="97"/>
      <c r="N29" s="95"/>
      <c r="O29" s="96"/>
    </row>
    <row r="30" spans="1:16" s="94" customFormat="1" ht="15.75" customHeight="1">
      <c r="B30" s="101">
        <v>4</v>
      </c>
      <c r="C30" s="98"/>
      <c r="D30" s="115" t="s">
        <v>74</v>
      </c>
      <c r="E30" s="102" t="s">
        <v>79</v>
      </c>
      <c r="G30" s="109">
        <v>2</v>
      </c>
      <c r="H30" s="105">
        <v>946</v>
      </c>
      <c r="I30" s="93"/>
      <c r="J30" s="50">
        <f>G30*H30</f>
        <v>1892</v>
      </c>
      <c r="K30" s="79" t="s">
        <v>83</v>
      </c>
      <c r="L30" s="107">
        <f>305</f>
        <v>305</v>
      </c>
      <c r="M30" s="17">
        <v>0.155</v>
      </c>
      <c r="N30" s="111">
        <f>L30*M30*1000/100</f>
        <v>472.75</v>
      </c>
      <c r="O30" s="112">
        <v>0.5</v>
      </c>
      <c r="P30" s="17">
        <f>N30/(1-O30)</f>
        <v>945.5</v>
      </c>
    </row>
    <row r="31" spans="1:16" s="94" customFormat="1" ht="15.75" customHeight="1">
      <c r="B31" s="101"/>
      <c r="C31" s="98"/>
      <c r="D31" s="115"/>
      <c r="E31" s="102" t="s">
        <v>75</v>
      </c>
      <c r="G31" s="109"/>
      <c r="H31" s="105"/>
      <c r="I31" s="93"/>
      <c r="J31" s="50"/>
      <c r="K31" s="79"/>
      <c r="L31" s="107"/>
      <c r="M31" s="97"/>
      <c r="N31" s="95"/>
      <c r="O31" s="96"/>
    </row>
    <row r="32" spans="1:16" s="94" customFormat="1" ht="15.75" customHeight="1">
      <c r="B32" s="101">
        <v>5</v>
      </c>
      <c r="C32" s="98"/>
      <c r="D32" s="115" t="s">
        <v>76</v>
      </c>
      <c r="E32" s="102" t="s">
        <v>79</v>
      </c>
      <c r="G32" s="109">
        <v>2</v>
      </c>
      <c r="H32" s="105">
        <v>946</v>
      </c>
      <c r="I32" s="93"/>
      <c r="J32" s="50">
        <f>G32*H32</f>
        <v>1892</v>
      </c>
      <c r="K32" s="79" t="s">
        <v>83</v>
      </c>
      <c r="L32" s="107">
        <f>305</f>
        <v>305</v>
      </c>
      <c r="M32" s="17">
        <v>0.155</v>
      </c>
      <c r="N32" s="111">
        <f>L32*M32*1000/100</f>
        <v>472.75</v>
      </c>
      <c r="O32" s="112">
        <v>0.5</v>
      </c>
      <c r="P32" s="17">
        <f>N32/(1-O32)</f>
        <v>945.5</v>
      </c>
    </row>
    <row r="33" spans="1:230" s="94" customFormat="1" ht="15.75" customHeight="1">
      <c r="B33" s="101"/>
      <c r="C33" s="98"/>
      <c r="D33" s="103"/>
      <c r="E33" s="102" t="s">
        <v>77</v>
      </c>
      <c r="G33" s="109"/>
      <c r="H33" s="105"/>
      <c r="I33" s="93"/>
      <c r="J33" s="50"/>
      <c r="K33" s="79"/>
      <c r="L33" s="107"/>
      <c r="M33" s="97"/>
      <c r="N33" s="95"/>
      <c r="O33" s="96"/>
    </row>
    <row r="34" spans="1:230" s="94" customFormat="1" ht="15.75" customHeight="1">
      <c r="B34" s="101"/>
      <c r="C34" s="98"/>
      <c r="D34" s="103"/>
      <c r="E34" s="102"/>
      <c r="G34" s="109"/>
      <c r="H34" s="105"/>
      <c r="I34" s="93"/>
      <c r="J34" s="50"/>
      <c r="K34" s="79"/>
      <c r="L34" s="107"/>
      <c r="M34" s="97"/>
      <c r="N34" s="95"/>
      <c r="O34" s="96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8605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8605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8605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55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53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59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purchasing@gms-instruments.nl"/>
    <hyperlink ref="D15" r:id="rId4" display="http://www.gms-instruments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2012-05-02T08:53:41Z</dcterms:modified>
</cp:coreProperties>
</file>