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QUOTE!$A$1:$K$91</definedName>
  </definedNames>
  <calcPr calcId="145621"/>
</workbook>
</file>

<file path=xl/calcChain.xml><?xml version="1.0" encoding="utf-8"?>
<calcChain xmlns="http://schemas.openxmlformats.org/spreadsheetml/2006/main">
  <c r="J40" i="1" l="1"/>
  <c r="L40" i="1"/>
  <c r="N40" i="1" s="1"/>
  <c r="P40" i="1" s="1"/>
  <c r="J31" i="1" l="1"/>
  <c r="J22" i="1"/>
  <c r="J51" i="1"/>
  <c r="L31" i="1"/>
  <c r="N31" i="1" s="1"/>
  <c r="P31" i="1" s="1"/>
  <c r="L22" i="1"/>
  <c r="N22" i="1" s="1"/>
  <c r="P22" i="1" s="1"/>
  <c r="L51" i="1"/>
  <c r="N51" i="1" s="1"/>
  <c r="P51" i="1" s="1"/>
  <c r="J59" i="1" l="1"/>
  <c r="J63" i="1" s="1"/>
  <c r="J65" i="1" s="1"/>
</calcChain>
</file>

<file path=xl/sharedStrings.xml><?xml version="1.0" encoding="utf-8"?>
<sst xmlns="http://schemas.openxmlformats.org/spreadsheetml/2006/main" count="133" uniqueCount="108">
  <si>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</si>
  <si>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</si>
  <si>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</si>
  <si>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</si>
  <si>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</si>
  <si>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</si>
  <si>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</si>
  <si>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</si>
  <si>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</si>
  <si>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</si>
  <si>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</si>
  <si>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</si>
  <si>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</si>
  <si>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</si>
  <si>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</si>
  <si>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</si>
  <si>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</si>
  <si>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</si>
  <si>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</si>
  <si>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</si>
  <si>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</si>
  <si>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</si>
  <si>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</si>
  <si>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</si>
  <si>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</si>
  <si>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</si>
  <si>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</si>
  <si>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</si>
  <si>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</si>
  <si>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</si>
  <si>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</si>
  <si>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</si>
  <si>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</si>
  <si>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</si>
  <si>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</si>
  <si>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</si>
  <si>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</si>
  <si>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</si>
  <si>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</si>
  <si>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</si>
  <si>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</si>
  <si>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</si>
  <si>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</si>
  <si>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</si>
  <si>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</si>
  <si>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</si>
  <si>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</si>
  <si>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</si>
  <si>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</si>
  <si>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</si>
  <si>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</si>
  <si>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</si>
  <si>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</si>
  <si>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</si>
  <si>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</si>
  <si>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</si>
  <si>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</si>
  <si>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</si>
  <si>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</si>
  <si>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</si>
  <si>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</si>
  <si>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</si>
  <si>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</si>
  <si>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</si>
  <si>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</si>
  <si>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</si>
  <si>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</si>
  <si>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</si>
  <si>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</si>
  <si>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STD920-AIR-00000-R4-E9 SH8041</t>
  </si>
  <si>
    <t xml:space="preserve">KFKB12-1322B3T-M7 </t>
  </si>
  <si>
    <t>to be replaced by:</t>
  </si>
  <si>
    <t>GTX31D-AAAADAA-AF2AXA1-XX</t>
  </si>
  <si>
    <t>DP transmitter GTX series</t>
  </si>
  <si>
    <t>Stainless steel wetted parts</t>
  </si>
  <si>
    <t>Process connection: 1/2 NPT with adapter flanges</t>
  </si>
  <si>
    <t>FM intrinsically safe</t>
  </si>
  <si>
    <t>With local indicator</t>
  </si>
  <si>
    <t>With 2" pipe mounting bracket</t>
  </si>
  <si>
    <t>Pressure indicating Controller</t>
  </si>
  <si>
    <t>PI type</t>
  </si>
  <si>
    <t>Range: 0,35 to 7 Mpas</t>
  </si>
  <si>
    <t>Bourdon tube</t>
  </si>
  <si>
    <t>Air piping: 1/4 NPT</t>
  </si>
  <si>
    <t>2 inch pipe mounting bracket</t>
  </si>
  <si>
    <t>With built in manual controller and A/M switch</t>
  </si>
  <si>
    <t>With pressure regulator and filter</t>
  </si>
  <si>
    <t>JTD910A-1E1F2-K2XX1-U2</t>
  </si>
  <si>
    <t xml:space="preserve">DP transmitter </t>
  </si>
  <si>
    <t>Span: 0,1 to 2Kpas</t>
  </si>
  <si>
    <t>Process connection: 1/2 NPT Top</t>
  </si>
  <si>
    <t>Bolt/nut: SUS304</t>
  </si>
  <si>
    <t>TIIS intrinsically safe</t>
  </si>
  <si>
    <t>8</t>
  </si>
  <si>
    <t>Murat Bayram</t>
  </si>
  <si>
    <t>HTG / ENTEK TEKNİK A.S.</t>
  </si>
  <si>
    <t>Cevizli Mah. Tansel Cad.</t>
  </si>
  <si>
    <t>No:18 Maltepe / ISTANBUL</t>
  </si>
  <si>
    <t>Tel: 0 216 459 8660</t>
  </si>
  <si>
    <t>Tax: 0 216 459 8370</t>
  </si>
  <si>
    <t>Q2012RH133</t>
  </si>
  <si>
    <t>STD924-A1H-00000-S2-MB-CC-ME-E1D9</t>
  </si>
  <si>
    <t>GTX31D-AAAADCA-AXXAXA1-R1</t>
  </si>
  <si>
    <t>With custom calibration (to be given at order level)</t>
  </si>
  <si>
    <t>No EX approval</t>
  </si>
  <si>
    <t>30 days from invoice date</t>
  </si>
  <si>
    <t>Top connection</t>
  </si>
  <si>
    <t>Front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</si>
</sst>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98"/>
  <sheetViews>
    <sheetView tabSelected="1" zoomScaleNormal="100" workbookViewId="0">
      <selection activeCell="G49" sqref="G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3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94</v>
      </c>
      <c r="E7" s="17"/>
      <c r="F7" s="85"/>
      <c r="G7" s="21"/>
      <c r="H7" s="33" t="s">
        <v>1</v>
      </c>
      <c r="I7" s="17"/>
      <c r="J7" s="77">
        <v>41011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95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96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97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98</v>
      </c>
      <c r="E11" s="17"/>
      <c r="F11" s="84"/>
      <c r="G11" s="17"/>
      <c r="H11" s="20" t="s">
        <v>17</v>
      </c>
      <c r="I11" s="20"/>
      <c r="J11" s="34" t="s">
        <v>100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99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B22" s="99">
        <v>1</v>
      </c>
      <c r="C22" s="99"/>
      <c r="D22" s="103" t="s">
        <v>70</v>
      </c>
      <c r="E22" s="102" t="s">
        <v>79</v>
      </c>
      <c r="G22" s="109">
        <v>5</v>
      </c>
      <c r="H22" s="105">
        <v>4307</v>
      </c>
      <c r="I22" s="94"/>
      <c r="J22" s="50">
        <f>G22*H22</f>
        <v>21535</v>
      </c>
      <c r="K22" s="79" t="s">
        <v>93</v>
      </c>
      <c r="L22" s="107">
        <f>692+20+67+31</f>
        <v>810</v>
      </c>
      <c r="M22" s="17">
        <v>0.31900000000000001</v>
      </c>
      <c r="N22" s="96">
        <f>L22*1000*M22/100</f>
        <v>2583.9</v>
      </c>
      <c r="O22" s="97">
        <v>0.4</v>
      </c>
      <c r="P22" s="95">
        <f>N22/(1-O22)</f>
        <v>4306.5</v>
      </c>
    </row>
    <row r="23" spans="1:16" s="95" customFormat="1" ht="15.75" customHeight="1">
      <c r="B23" s="99"/>
      <c r="C23" s="99"/>
      <c r="D23" s="103"/>
      <c r="E23" s="102" t="s">
        <v>80</v>
      </c>
      <c r="G23" s="109"/>
      <c r="H23" s="105"/>
      <c r="I23" s="94"/>
      <c r="J23" s="50"/>
      <c r="K23" s="79"/>
      <c r="L23" s="107"/>
      <c r="M23" s="17"/>
      <c r="N23" s="111"/>
      <c r="O23" s="112"/>
      <c r="P23" s="17"/>
    </row>
    <row r="24" spans="1:16" s="95" customFormat="1" ht="15.75" customHeight="1">
      <c r="B24" s="99"/>
      <c r="C24" s="99"/>
      <c r="D24" s="103"/>
      <c r="E24" s="102" t="s">
        <v>81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99"/>
      <c r="C25" s="99"/>
      <c r="D25" s="103"/>
      <c r="E25" s="102" t="s">
        <v>82</v>
      </c>
      <c r="G25" s="109"/>
      <c r="H25" s="105"/>
      <c r="I25" s="94"/>
      <c r="J25" s="50"/>
      <c r="K25" s="79"/>
      <c r="L25" s="107"/>
      <c r="M25" s="17"/>
      <c r="N25" s="111"/>
      <c r="O25" s="112"/>
      <c r="P25" s="17"/>
    </row>
    <row r="26" spans="1:16" s="95" customFormat="1" ht="15.75" customHeight="1">
      <c r="B26" s="99"/>
      <c r="C26" s="99"/>
      <c r="D26" s="103"/>
      <c r="E26" s="102" t="s">
        <v>83</v>
      </c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99"/>
      <c r="C27" s="99"/>
      <c r="D27" s="103"/>
      <c r="E27" s="102" t="s">
        <v>84</v>
      </c>
      <c r="G27" s="109"/>
      <c r="H27" s="105"/>
      <c r="I27" s="94"/>
      <c r="J27" s="50"/>
      <c r="K27" s="79"/>
      <c r="L27" s="107"/>
      <c r="M27" s="17"/>
      <c r="N27" s="111"/>
      <c r="O27" s="112"/>
      <c r="P27" s="17"/>
    </row>
    <row r="28" spans="1:16" s="95" customFormat="1" ht="15.75" customHeight="1">
      <c r="B28" s="99"/>
      <c r="C28" s="99"/>
      <c r="D28" s="103"/>
      <c r="E28" s="102" t="s">
        <v>85</v>
      </c>
      <c r="G28" s="109"/>
      <c r="H28" s="105"/>
      <c r="I28" s="94"/>
      <c r="J28" s="50"/>
      <c r="K28" s="79"/>
      <c r="L28" s="107"/>
      <c r="M28" s="17"/>
      <c r="N28" s="111"/>
      <c r="O28" s="112"/>
      <c r="P28" s="17"/>
    </row>
    <row r="29" spans="1:16" s="95" customFormat="1" ht="15.75" customHeight="1">
      <c r="B29" s="99"/>
      <c r="C29" s="99"/>
      <c r="D29" s="103"/>
      <c r="E29" s="102" t="s">
        <v>86</v>
      </c>
      <c r="G29" s="109"/>
      <c r="H29" s="105"/>
      <c r="I29" s="94"/>
      <c r="J29" s="50"/>
      <c r="K29" s="79"/>
      <c r="L29" s="107"/>
      <c r="M29" s="17"/>
      <c r="N29" s="111"/>
      <c r="O29" s="112"/>
      <c r="P29" s="17"/>
    </row>
    <row r="30" spans="1:16" s="95" customFormat="1" ht="15.75" customHeight="1">
      <c r="B30" s="99"/>
      <c r="C30" s="99"/>
      <c r="D30" s="103"/>
      <c r="E30" s="102"/>
      <c r="G30" s="109"/>
      <c r="H30" s="105"/>
      <c r="I30" s="94"/>
      <c r="J30" s="50"/>
      <c r="K30" s="79"/>
      <c r="L30" s="107"/>
      <c r="M30" s="17"/>
      <c r="N30" s="111"/>
      <c r="O30" s="112"/>
      <c r="P30" s="17"/>
    </row>
    <row r="31" spans="1:16" s="95" customFormat="1" ht="15.75" customHeight="1">
      <c r="B31" s="99">
        <v>2</v>
      </c>
      <c r="C31" s="99"/>
      <c r="D31" s="103" t="s">
        <v>87</v>
      </c>
      <c r="E31" s="102" t="s">
        <v>88</v>
      </c>
      <c r="G31" s="109">
        <v>5</v>
      </c>
      <c r="H31" s="105">
        <v>1002</v>
      </c>
      <c r="I31" s="94"/>
      <c r="J31" s="50">
        <f>G31*H31</f>
        <v>5010</v>
      </c>
      <c r="K31" s="79" t="s">
        <v>93</v>
      </c>
      <c r="L31" s="107">
        <f>350+5+30+3</f>
        <v>388</v>
      </c>
      <c r="M31" s="17">
        <v>0.155</v>
      </c>
      <c r="N31" s="96">
        <f>L31*1000*M31/100</f>
        <v>601.4</v>
      </c>
      <c r="O31" s="97">
        <v>0.4</v>
      </c>
      <c r="P31" s="95">
        <f>N31/(1-O31)</f>
        <v>1002.3333333333334</v>
      </c>
    </row>
    <row r="32" spans="1:16" s="95" customFormat="1" ht="15.75" customHeight="1">
      <c r="B32" s="99"/>
      <c r="C32" s="99"/>
      <c r="D32" s="103"/>
      <c r="E32" s="102" t="s">
        <v>89</v>
      </c>
      <c r="G32" s="109"/>
      <c r="H32" s="105"/>
      <c r="I32" s="94"/>
      <c r="J32" s="50"/>
      <c r="K32" s="79"/>
      <c r="L32" s="107"/>
      <c r="M32" s="17"/>
      <c r="N32" s="111"/>
      <c r="O32" s="112"/>
      <c r="P32" s="17"/>
    </row>
    <row r="33" spans="2:16" s="95" customFormat="1" ht="15.75" customHeight="1">
      <c r="B33" s="99"/>
      <c r="C33" s="99"/>
      <c r="D33" s="103"/>
      <c r="E33" s="102" t="s">
        <v>74</v>
      </c>
      <c r="H33" s="105"/>
      <c r="I33" s="94"/>
      <c r="J33" s="50"/>
      <c r="K33" s="79"/>
      <c r="M33" s="98"/>
      <c r="N33" s="96"/>
      <c r="O33" s="97"/>
    </row>
    <row r="34" spans="2:16" s="95" customFormat="1" ht="15.75" customHeight="1">
      <c r="B34" s="99"/>
      <c r="C34" s="99"/>
      <c r="D34" s="103"/>
      <c r="E34" s="102" t="s">
        <v>90</v>
      </c>
      <c r="H34" s="105"/>
      <c r="I34" s="94"/>
      <c r="J34" s="94"/>
      <c r="K34" s="94"/>
    </row>
    <row r="35" spans="2:16" s="95" customFormat="1" ht="15.75" customHeight="1">
      <c r="B35" s="99"/>
      <c r="C35" s="99"/>
      <c r="D35" s="103"/>
      <c r="E35" s="102" t="s">
        <v>91</v>
      </c>
      <c r="H35" s="105"/>
      <c r="I35" s="94"/>
      <c r="J35" s="94"/>
      <c r="K35" s="94"/>
    </row>
    <row r="36" spans="2:16" s="95" customFormat="1" ht="15.75" customHeight="1">
      <c r="B36" s="99"/>
      <c r="C36" s="99"/>
      <c r="D36" s="103"/>
      <c r="E36" s="102" t="s">
        <v>92</v>
      </c>
      <c r="H36" s="105"/>
      <c r="I36" s="94"/>
      <c r="J36" s="94"/>
      <c r="K36" s="94"/>
    </row>
    <row r="37" spans="2:16" s="95" customFormat="1" ht="15.75" customHeight="1">
      <c r="B37" s="99"/>
      <c r="C37" s="99"/>
      <c r="D37" s="103"/>
      <c r="E37" s="102" t="s">
        <v>77</v>
      </c>
      <c r="H37" s="105"/>
      <c r="I37" s="94"/>
      <c r="J37" s="94"/>
      <c r="K37" s="94"/>
    </row>
    <row r="38" spans="2:16" s="95" customFormat="1" ht="15.75" customHeight="1">
      <c r="B38" s="99"/>
      <c r="C38" s="99"/>
      <c r="D38" s="103"/>
      <c r="E38" s="102" t="s">
        <v>78</v>
      </c>
      <c r="H38" s="105"/>
      <c r="I38" s="94"/>
      <c r="J38" s="94"/>
      <c r="K38" s="94"/>
    </row>
    <row r="39" spans="2:16" s="95" customFormat="1" ht="15.75" customHeight="1">
      <c r="B39" s="99"/>
      <c r="C39" s="99"/>
      <c r="D39" s="103"/>
      <c r="E39" s="102"/>
      <c r="H39" s="105"/>
      <c r="I39" s="94"/>
      <c r="J39" s="94"/>
      <c r="K39" s="94"/>
    </row>
    <row r="40" spans="2:16" s="95" customFormat="1" ht="15.75" customHeight="1">
      <c r="B40" s="99"/>
      <c r="C40" s="99"/>
      <c r="D40" s="103" t="s">
        <v>101</v>
      </c>
      <c r="E40" s="101" t="s">
        <v>71</v>
      </c>
      <c r="G40" s="95">
        <v>5</v>
      </c>
      <c r="H40" s="105">
        <v>585</v>
      </c>
      <c r="I40" s="94"/>
      <c r="J40" s="50">
        <f>G40*H40</f>
        <v>2925</v>
      </c>
      <c r="K40" s="79" t="s">
        <v>93</v>
      </c>
      <c r="L40" s="95">
        <f>310+6+20+12+5</f>
        <v>353</v>
      </c>
      <c r="M40" s="98">
        <v>0.11600000000000001</v>
      </c>
      <c r="N40" s="96">
        <f>L40*1000*M40/100</f>
        <v>409.48</v>
      </c>
      <c r="O40" s="97">
        <v>0.3</v>
      </c>
      <c r="P40" s="95">
        <f>N40/(1-O40)</f>
        <v>584.97142857142865</v>
      </c>
    </row>
    <row r="41" spans="2:16" s="95" customFormat="1" ht="15.75" customHeight="1">
      <c r="B41" s="99">
        <v>3</v>
      </c>
      <c r="C41" s="99"/>
      <c r="D41" s="103" t="s">
        <v>102</v>
      </c>
      <c r="E41" s="102" t="s">
        <v>73</v>
      </c>
      <c r="H41" s="105"/>
      <c r="I41" s="94"/>
      <c r="J41" s="94"/>
      <c r="K41" s="94"/>
    </row>
    <row r="42" spans="2:16" s="95" customFormat="1" ht="15.75" customHeight="1">
      <c r="B42" s="99"/>
      <c r="C42" s="99"/>
      <c r="D42" s="103"/>
      <c r="E42" s="102" t="s">
        <v>74</v>
      </c>
      <c r="H42" s="105"/>
      <c r="I42" s="94"/>
      <c r="J42" s="94"/>
      <c r="K42" s="94"/>
    </row>
    <row r="43" spans="2:16" s="95" customFormat="1" ht="15.75" customHeight="1">
      <c r="B43" s="99"/>
      <c r="C43" s="99"/>
      <c r="D43" s="103"/>
      <c r="E43" s="102" t="s">
        <v>75</v>
      </c>
      <c r="H43" s="105"/>
      <c r="I43" s="94"/>
      <c r="J43" s="94"/>
      <c r="K43" s="94"/>
    </row>
    <row r="44" spans="2:16" s="95" customFormat="1" ht="15.75" customHeight="1">
      <c r="B44" s="99"/>
      <c r="C44" s="99"/>
      <c r="D44" s="103"/>
      <c r="E44" s="102" t="s">
        <v>77</v>
      </c>
      <c r="H44" s="105"/>
      <c r="I44" s="94"/>
      <c r="J44" s="94"/>
      <c r="K44" s="94"/>
    </row>
    <row r="45" spans="2:16" s="95" customFormat="1" ht="15.75" customHeight="1">
      <c r="B45" s="99"/>
      <c r="C45" s="99"/>
      <c r="D45" s="103"/>
      <c r="E45" s="102" t="s">
        <v>78</v>
      </c>
      <c r="H45" s="105"/>
      <c r="I45" s="94"/>
      <c r="J45" s="94"/>
      <c r="K45" s="94"/>
    </row>
    <row r="46" spans="2:16" s="95" customFormat="1" ht="15.75" customHeight="1">
      <c r="B46" s="99"/>
      <c r="C46" s="99"/>
      <c r="D46" s="103"/>
      <c r="E46" s="102" t="s">
        <v>103</v>
      </c>
      <c r="H46" s="105"/>
      <c r="I46" s="94"/>
      <c r="J46" s="94"/>
      <c r="K46" s="94"/>
    </row>
    <row r="47" spans="2:16" s="95" customFormat="1" ht="15.75" customHeight="1">
      <c r="B47" s="99"/>
      <c r="C47" s="99"/>
      <c r="D47" s="103"/>
      <c r="E47" s="102" t="s">
        <v>104</v>
      </c>
      <c r="H47" s="105"/>
      <c r="I47" s="94"/>
      <c r="J47" s="94"/>
      <c r="K47" s="94"/>
    </row>
    <row r="48" spans="2:16" s="95" customFormat="1" ht="15.75" customHeight="1">
      <c r="B48" s="99"/>
      <c r="C48" s="99"/>
      <c r="D48" s="103"/>
      <c r="E48" s="102" t="s">
        <v>107</v>
      </c>
      <c r="H48" s="105"/>
      <c r="I48" s="94"/>
      <c r="J48" s="94"/>
      <c r="K48" s="94"/>
    </row>
    <row r="49" spans="1:16" s="95" customFormat="1" ht="15.75" customHeight="1">
      <c r="B49" s="99"/>
      <c r="C49" s="99"/>
      <c r="D49" s="103"/>
      <c r="E49" s="102"/>
      <c r="H49" s="105"/>
      <c r="I49" s="94"/>
      <c r="J49" s="94"/>
      <c r="K49" s="94"/>
    </row>
    <row r="50" spans="1:16" s="17" customFormat="1" ht="15.75" customHeight="1">
      <c r="C50" s="100"/>
      <c r="D50" s="103" t="s">
        <v>69</v>
      </c>
      <c r="E50" s="101" t="s">
        <v>71</v>
      </c>
      <c r="G50" s="108"/>
      <c r="H50" s="105"/>
      <c r="I50" s="50"/>
      <c r="K50" s="79"/>
      <c r="L50" s="106"/>
      <c r="N50" s="111"/>
      <c r="O50" s="112"/>
    </row>
    <row r="51" spans="1:16" s="95" customFormat="1" ht="15.75" customHeight="1">
      <c r="B51" s="99">
        <v>4</v>
      </c>
      <c r="C51" s="99"/>
      <c r="D51" s="114" t="s">
        <v>72</v>
      </c>
      <c r="E51" s="102" t="s">
        <v>73</v>
      </c>
      <c r="G51" s="109">
        <v>30</v>
      </c>
      <c r="H51" s="105">
        <v>590</v>
      </c>
      <c r="I51" s="94"/>
      <c r="J51" s="50">
        <f>G51*H51</f>
        <v>17700</v>
      </c>
      <c r="K51" s="79" t="s">
        <v>93</v>
      </c>
      <c r="L51" s="107">
        <f>310+6+8+20+12</f>
        <v>356</v>
      </c>
      <c r="M51" s="98">
        <v>0.11600000000000001</v>
      </c>
      <c r="N51" s="96">
        <f>L51*1000*M51/100</f>
        <v>412.96</v>
      </c>
      <c r="O51" s="97">
        <v>0.3</v>
      </c>
      <c r="P51" s="95">
        <f>N51/(1-O51)</f>
        <v>589.94285714285718</v>
      </c>
    </row>
    <row r="52" spans="1:16" s="95" customFormat="1" ht="15.75" customHeight="1">
      <c r="B52" s="99"/>
      <c r="C52" s="99"/>
      <c r="D52" s="103"/>
      <c r="E52" s="102" t="s">
        <v>74</v>
      </c>
      <c r="G52" s="109"/>
      <c r="H52" s="105"/>
      <c r="I52" s="94"/>
      <c r="J52" s="50"/>
      <c r="K52" s="79"/>
      <c r="L52" s="107"/>
      <c r="M52" s="17"/>
      <c r="N52" s="111"/>
      <c r="O52" s="112"/>
      <c r="P52" s="17"/>
    </row>
    <row r="53" spans="1:16" s="95" customFormat="1" ht="15.75" customHeight="1">
      <c r="B53" s="99"/>
      <c r="C53" s="99"/>
      <c r="D53" s="103"/>
      <c r="E53" s="102" t="s">
        <v>75</v>
      </c>
      <c r="G53" s="109"/>
      <c r="H53" s="105"/>
      <c r="I53" s="94"/>
      <c r="J53" s="50"/>
      <c r="K53" s="79"/>
      <c r="L53" s="107"/>
      <c r="M53" s="98"/>
      <c r="N53" s="96"/>
      <c r="O53" s="97"/>
    </row>
    <row r="54" spans="1:16" s="95" customFormat="1" ht="15.75" customHeight="1">
      <c r="B54" s="99"/>
      <c r="C54" s="99"/>
      <c r="D54" s="103"/>
      <c r="E54" s="102" t="s">
        <v>76</v>
      </c>
      <c r="G54" s="109"/>
      <c r="H54" s="105"/>
      <c r="I54" s="94"/>
      <c r="J54" s="50"/>
      <c r="K54" s="79"/>
      <c r="L54" s="107"/>
      <c r="M54" s="17"/>
      <c r="N54" s="111"/>
      <c r="O54" s="112"/>
      <c r="P54" s="17"/>
    </row>
    <row r="55" spans="1:16" s="95" customFormat="1" ht="15.75" customHeight="1">
      <c r="B55" s="99"/>
      <c r="C55" s="99"/>
      <c r="D55" s="103"/>
      <c r="E55" s="102" t="s">
        <v>77</v>
      </c>
      <c r="G55" s="109"/>
      <c r="H55" s="105"/>
      <c r="I55" s="94"/>
      <c r="J55" s="50"/>
      <c r="K55" s="79"/>
      <c r="L55" s="107"/>
      <c r="M55" s="17"/>
      <c r="N55" s="111"/>
      <c r="O55" s="112"/>
      <c r="P55" s="17"/>
    </row>
    <row r="56" spans="1:16" s="95" customFormat="1" ht="15.75" customHeight="1">
      <c r="B56" s="99"/>
      <c r="C56" s="99"/>
      <c r="D56" s="103"/>
      <c r="E56" s="102" t="s">
        <v>78</v>
      </c>
      <c r="G56" s="109"/>
      <c r="H56" s="105"/>
      <c r="I56" s="94"/>
      <c r="J56" s="50"/>
      <c r="K56" s="79"/>
      <c r="L56" s="107"/>
      <c r="M56" s="17"/>
      <c r="N56" s="111"/>
      <c r="O56" s="112"/>
      <c r="P56" s="17"/>
    </row>
    <row r="57" spans="1:16" s="95" customFormat="1" ht="15.75" customHeight="1">
      <c r="B57" s="99"/>
      <c r="C57" s="99"/>
      <c r="D57" s="103"/>
      <c r="E57" s="102" t="s">
        <v>106</v>
      </c>
      <c r="G57" s="109"/>
      <c r="H57" s="105"/>
      <c r="I57" s="94"/>
      <c r="J57" s="50"/>
      <c r="K57" s="79"/>
      <c r="L57" s="107"/>
      <c r="M57" s="17"/>
      <c r="N57" s="111"/>
      <c r="O57" s="112"/>
      <c r="P57" s="17"/>
    </row>
    <row r="58" spans="1:16" ht="15.75" customHeight="1" thickBot="1">
      <c r="A58" s="17"/>
      <c r="B58" s="61"/>
      <c r="C58" s="62"/>
      <c r="D58" s="63"/>
      <c r="E58" s="64"/>
      <c r="F58" s="65"/>
      <c r="G58" s="93"/>
      <c r="H58" s="66"/>
      <c r="I58" s="67"/>
      <c r="J58" s="67"/>
      <c r="K58" s="80"/>
    </row>
    <row r="59" spans="1:16" ht="15.75" customHeight="1">
      <c r="A59" s="17"/>
      <c r="B59" s="11"/>
      <c r="C59" s="11"/>
      <c r="D59" s="12"/>
      <c r="E59" s="21"/>
      <c r="F59" s="11"/>
      <c r="G59" s="33" t="s">
        <v>26</v>
      </c>
      <c r="H59" s="51" t="s">
        <v>4</v>
      </c>
      <c r="I59" s="50"/>
      <c r="J59" s="50">
        <f>SUM(J21:J58)</f>
        <v>47170</v>
      </c>
      <c r="K59" s="60"/>
    </row>
    <row r="60" spans="1:16" ht="15.75" customHeight="1">
      <c r="A60" s="17"/>
      <c r="B60" s="11"/>
      <c r="C60" s="11"/>
      <c r="D60" s="12"/>
      <c r="E60" s="44"/>
      <c r="F60" s="42"/>
      <c r="G60" s="43" t="s">
        <v>19</v>
      </c>
      <c r="H60" s="52" t="s">
        <v>4</v>
      </c>
      <c r="I60" s="53"/>
      <c r="J60" s="53">
        <v>150</v>
      </c>
      <c r="K60" s="58"/>
    </row>
    <row r="61" spans="1:16" ht="15.75" customHeight="1">
      <c r="A61" s="17"/>
      <c r="B61" s="11"/>
      <c r="C61" s="11"/>
      <c r="D61" s="12"/>
      <c r="E61" s="45"/>
      <c r="F61" s="46"/>
      <c r="G61" s="57" t="s">
        <v>2</v>
      </c>
      <c r="H61" s="54" t="s">
        <v>4</v>
      </c>
      <c r="I61" s="55"/>
      <c r="J61" s="55">
        <v>0</v>
      </c>
      <c r="K61" s="59"/>
    </row>
    <row r="62" spans="1:16" ht="15.75" customHeight="1" thickBot="1">
      <c r="A62" s="17"/>
      <c r="B62" s="62"/>
      <c r="C62" s="62"/>
      <c r="D62" s="61"/>
      <c r="E62" s="70"/>
      <c r="F62" s="71"/>
      <c r="G62" s="72" t="s">
        <v>20</v>
      </c>
      <c r="H62" s="73" t="s">
        <v>4</v>
      </c>
      <c r="I62" s="74"/>
      <c r="J62" s="74"/>
      <c r="K62" s="75"/>
    </row>
    <row r="63" spans="1:16" ht="15.75" customHeight="1">
      <c r="A63" s="17"/>
      <c r="B63" s="11"/>
      <c r="C63" s="11"/>
      <c r="D63" s="12"/>
      <c r="E63" s="21"/>
      <c r="F63" s="11"/>
      <c r="G63" s="31" t="s">
        <v>33</v>
      </c>
      <c r="H63" s="51" t="s">
        <v>4</v>
      </c>
      <c r="I63" s="50"/>
      <c r="J63" s="50">
        <f>IF(J59&lt;150, 150, J59)</f>
        <v>47170</v>
      </c>
      <c r="K63" s="60"/>
    </row>
    <row r="64" spans="1:16" ht="15.75" customHeight="1" thickBot="1">
      <c r="A64" s="17"/>
      <c r="B64" s="62"/>
      <c r="C64" s="62"/>
      <c r="D64" s="61"/>
      <c r="E64" s="64"/>
      <c r="F64" s="62"/>
      <c r="G64" s="68" t="s">
        <v>32</v>
      </c>
      <c r="H64" s="66" t="s">
        <v>4</v>
      </c>
      <c r="I64" s="67"/>
      <c r="J64" s="67"/>
      <c r="K64" s="69"/>
    </row>
    <row r="65" spans="1:230" ht="15.75" customHeight="1">
      <c r="A65" s="17"/>
      <c r="B65" s="11"/>
      <c r="C65" s="11"/>
      <c r="D65" s="12"/>
      <c r="E65" s="17"/>
      <c r="F65" s="11"/>
      <c r="G65" s="56" t="s">
        <v>26</v>
      </c>
      <c r="H65" s="51" t="s">
        <v>4</v>
      </c>
      <c r="I65" s="50"/>
      <c r="J65" s="51">
        <f>SUM(J63:J64)</f>
        <v>47170</v>
      </c>
      <c r="K65" s="60"/>
    </row>
    <row r="66" spans="1:230" ht="15.75" customHeight="1">
      <c r="A66" s="17"/>
      <c r="B66" s="11"/>
      <c r="C66" s="11"/>
      <c r="D66" s="12"/>
      <c r="E66" s="17"/>
      <c r="F66" s="11"/>
      <c r="G66" s="56"/>
      <c r="H66" s="51"/>
      <c r="I66" s="50"/>
      <c r="J66" s="51"/>
      <c r="K66" s="60"/>
    </row>
    <row r="67" spans="1:230" s="17" customFormat="1" ht="15.75" customHeight="1">
      <c r="B67" s="27" t="s">
        <v>42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1:230" s="17" customFormat="1" ht="15.75" customHeight="1">
      <c r="B68" s="18" t="s">
        <v>7</v>
      </c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1:230" s="17" customFormat="1" ht="15.75" customHeight="1">
      <c r="B69" s="18" t="s">
        <v>44</v>
      </c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1:230" s="17" customFormat="1" ht="15.75" customHeight="1">
      <c r="B70" s="18" t="s">
        <v>31</v>
      </c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1:230" s="17" customFormat="1" ht="15.75" customHeight="1">
      <c r="B71" s="18" t="s">
        <v>63</v>
      </c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1:230" s="17" customFormat="1" ht="15.75" customHeight="1">
      <c r="B72" s="87" t="s">
        <v>60</v>
      </c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1:230" s="17" customFormat="1" ht="15.75" customHeight="1">
      <c r="B73" s="87" t="s">
        <v>61</v>
      </c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1:230" s="17" customFormat="1" ht="15.75" customHeight="1">
      <c r="B74" s="87" t="s">
        <v>62</v>
      </c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1:230" s="17" customFormat="1" ht="15.75" customHeight="1">
      <c r="B75" s="11"/>
      <c r="C75" s="11"/>
      <c r="D75" s="18"/>
      <c r="E75" s="11"/>
      <c r="F75" s="11"/>
      <c r="G75" s="13"/>
      <c r="H75" s="19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1:230" s="17" customFormat="1" ht="15.75" customHeight="1">
      <c r="C76" s="11"/>
      <c r="D76" s="76" t="s">
        <v>34</v>
      </c>
      <c r="E76" s="11"/>
      <c r="F76" s="11"/>
      <c r="G76" s="13"/>
      <c r="H76" s="14"/>
      <c r="I76" s="11"/>
      <c r="J76" s="78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1:230" s="17" customFormat="1" ht="15.75" customHeight="1">
      <c r="B77" s="11"/>
      <c r="C77" s="11"/>
      <c r="D77" s="56" t="s">
        <v>35</v>
      </c>
      <c r="E77" s="18" t="s">
        <v>53</v>
      </c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1:230" s="17" customFormat="1" ht="15.75" customHeight="1">
      <c r="B78" s="11"/>
      <c r="C78" s="11"/>
      <c r="D78" s="56"/>
      <c r="E78" s="18" t="s">
        <v>54</v>
      </c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1:230" s="17" customFormat="1" ht="15.75" customHeight="1">
      <c r="D79" s="26" t="s">
        <v>36</v>
      </c>
      <c r="E79" s="90" t="s">
        <v>105</v>
      </c>
      <c r="K79" s="21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1:230" s="17" customFormat="1" ht="15.75" customHeight="1">
      <c r="D80" s="26" t="s">
        <v>37</v>
      </c>
      <c r="E80" s="17" t="s">
        <v>5</v>
      </c>
      <c r="K80" s="21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D81" s="26" t="s">
        <v>38</v>
      </c>
      <c r="E81" s="22" t="s">
        <v>21</v>
      </c>
      <c r="K81" s="21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D82" s="26" t="s">
        <v>39</v>
      </c>
      <c r="E82" s="23" t="s">
        <v>48</v>
      </c>
      <c r="K82" s="21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D83" s="26" t="s">
        <v>40</v>
      </c>
      <c r="E83" s="17" t="s">
        <v>49</v>
      </c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1"/>
      <c r="C84" s="11"/>
      <c r="D84" s="12" t="s">
        <v>41</v>
      </c>
      <c r="E84" s="11" t="s">
        <v>22</v>
      </c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11"/>
      <c r="C85" s="11"/>
      <c r="D85" s="12"/>
      <c r="E85" s="11"/>
      <c r="F85" s="11"/>
      <c r="G85" s="13"/>
      <c r="H85" s="14"/>
      <c r="I85" s="11"/>
      <c r="J85" s="15"/>
      <c r="K85" s="16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11" t="s">
        <v>43</v>
      </c>
      <c r="C86" s="11"/>
      <c r="D86" s="12"/>
      <c r="E86" s="11"/>
      <c r="F86" s="11"/>
      <c r="G86" s="13"/>
      <c r="H86" s="14"/>
      <c r="I86" s="11"/>
      <c r="J86" s="15"/>
      <c r="K86" s="16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11"/>
      <c r="C87" s="11"/>
      <c r="D87" s="12"/>
      <c r="E87" s="11"/>
      <c r="F87" s="11"/>
      <c r="G87" s="13"/>
      <c r="H87" s="14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B88" s="11"/>
      <c r="C88" s="11"/>
      <c r="D88" s="12"/>
      <c r="E88" s="11"/>
      <c r="F88" s="11"/>
      <c r="G88" s="13"/>
      <c r="H88" s="14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B89" s="8"/>
      <c r="C89" s="8"/>
      <c r="D89" s="11"/>
      <c r="E89" s="11"/>
      <c r="F89" s="11"/>
      <c r="G89" s="24"/>
      <c r="H89" s="11"/>
      <c r="I89" s="11"/>
      <c r="J89" s="24"/>
      <c r="K89" s="25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 t="s">
        <v>58</v>
      </c>
      <c r="C90" s="11"/>
      <c r="D90" s="11"/>
      <c r="E90" s="11"/>
      <c r="F90" s="11"/>
      <c r="G90" s="24"/>
      <c r="H90" s="11"/>
      <c r="I90" s="11"/>
      <c r="J90" s="24"/>
      <c r="K90" s="24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 t="s">
        <v>57</v>
      </c>
      <c r="C91" s="8"/>
      <c r="D91" s="11"/>
      <c r="E91" s="11"/>
      <c r="F91" s="11"/>
      <c r="G91" s="24"/>
      <c r="H91" s="11"/>
      <c r="I91" s="11"/>
      <c r="J91" s="24"/>
      <c r="K91" s="24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ht="15.75" customHeight="1">
      <c r="B92" s="8"/>
      <c r="C92" s="8"/>
      <c r="D92" s="5"/>
      <c r="E92" s="6"/>
      <c r="F92" s="6"/>
      <c r="G92" s="7"/>
      <c r="H92" s="6"/>
      <c r="I92" s="6"/>
      <c r="J92" s="7"/>
      <c r="K92" s="7"/>
    </row>
    <row r="93" spans="2:23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30" ht="15.75" customHeight="1">
      <c r="B94" s="2"/>
      <c r="C94" s="2"/>
      <c r="D94" s="2"/>
      <c r="E94" s="2"/>
      <c r="F94" s="2"/>
      <c r="G94" s="7"/>
      <c r="H94" s="2"/>
      <c r="I94" s="2"/>
      <c r="J94" s="2"/>
      <c r="K94" s="2"/>
    </row>
    <row r="95" spans="2:23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3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2012-04-12T06:20:55Z</dcterms:modified>
</cp:coreProperties>
</file>