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4" i="1" l="1"/>
  <c r="L34" i="1"/>
  <c r="N34" i="1" s="1"/>
  <c r="P34" i="1" s="1"/>
  <c r="L22" i="1"/>
  <c r="N22" i="1" s="1"/>
  <c r="P22" i="1" s="1"/>
  <c r="J22" i="1" l="1"/>
  <c r="J38" i="1" s="1"/>
  <c r="J42" i="1" s="1"/>
  <c r="J44" i="1" s="1"/>
</calcChain>
</file>

<file path=xl/sharedStrings.xml><?xml version="1.0" encoding="utf-8"?>
<sst xmlns="http://schemas.openxmlformats.org/spreadsheetml/2006/main" count="107" uniqueCount="93">
  <si>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</si>
  <si>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</si>
  <si>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</si>
  <si>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</si>
  <si>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</si>
  <si>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</si>
  <si>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</si>
  <si>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</si>
  <si>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</si>
  <si>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</si>
  <si>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</si>
  <si>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</si>
  <si>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</si>
  <si>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</si>
  <si>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</si>
  <si>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</si>
  <si>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</si>
  <si>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</si>
  <si>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</si>
  <si>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</si>
  <si>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</si>
  <si>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</si>
  <si>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</si>
  <si>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</si>
  <si>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</si>
  <si>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</si>
  <si>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</si>
  <si>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</si>
  <si>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</si>
  <si>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</si>
  <si>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</si>
  <si>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</si>
  <si>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</si>
  <si>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</si>
  <si>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</si>
  <si>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</si>
  <si>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</si>
  <si>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</si>
  <si>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</si>
  <si>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</si>
  <si>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</si>
  <si>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</si>
  <si>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</si>
  <si>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</si>
  <si>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</si>
  <si>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</si>
  <si>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</si>
  <si>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</si>
  <si>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</si>
  <si>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</si>
  <si>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</si>
  <si>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</si>
  <si>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</si>
  <si>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</si>
  <si>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</si>
  <si>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</si>
  <si>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</si>
  <si>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</si>
  <si>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</si>
  <si>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</si>
  <si>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</si>
  <si>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</si>
  <si>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</si>
  <si>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</si>
  <si>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</si>
  <si>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</si>
  <si>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</si>
  <si>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</si>
  <si>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</si>
  <si>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</si>
  <si>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Q2012RH123</t>
  </si>
  <si>
    <t xml:space="preserve">Matthias Roland </t>
  </si>
  <si>
    <t>Siemens AG</t>
  </si>
  <si>
    <t>Oestliche Rheinbrueckenstr. 50</t>
  </si>
  <si>
    <t>76187 Karlsruhe, Germany</t>
  </si>
  <si>
    <t>Tel.: +49 721 595-5578</t>
  </si>
  <si>
    <t>Mobile: +49 173 3104783</t>
  </si>
  <si>
    <t xml:space="preserve">mailto:matthias.roland@siemens.com </t>
  </si>
  <si>
    <t>JTD920A-5E1A1-K1AD1-T2T8</t>
  </si>
  <si>
    <t>JTD920A-5E1A1-21AD1-T2T8</t>
  </si>
  <si>
    <t>DP transmitter</t>
  </si>
  <si>
    <t>Hart protocol</t>
  </si>
  <si>
    <t>Wetted parts: Stainless steel</t>
  </si>
  <si>
    <t>Process connection: Rc1/2 Top</t>
  </si>
  <si>
    <t>TIIS intrinsicaly safe</t>
  </si>
  <si>
    <t>With indicator: 0-100%</t>
  </si>
  <si>
    <t>Corrosion resistant</t>
  </si>
  <si>
    <t>With mounting bracket</t>
  </si>
  <si>
    <t>Material certificate</t>
  </si>
  <si>
    <t>Traceability certificate</t>
  </si>
  <si>
    <t>dito</t>
  </si>
  <si>
    <t>TIIS Flame proof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</si>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</sst>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tthias.roland@siemens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topLeftCell="C1" zoomScaleNormal="100" workbookViewId="0">
      <selection activeCell="H35" sqref="H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5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72</v>
      </c>
      <c r="E7" s="17"/>
      <c r="F7" s="85"/>
      <c r="G7" s="21"/>
      <c r="H7" s="33" t="s">
        <v>1</v>
      </c>
      <c r="I7" s="17"/>
      <c r="J7" s="77">
        <v>41002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73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74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78</v>
      </c>
      <c r="E22" s="100" t="s">
        <v>80</v>
      </c>
      <c r="G22" s="108">
        <v>1</v>
      </c>
      <c r="H22" s="105">
        <v>1119</v>
      </c>
      <c r="I22" s="50"/>
      <c r="J22" s="50">
        <f>G22*H22</f>
        <v>1119</v>
      </c>
      <c r="K22" s="79" t="s">
        <v>92</v>
      </c>
      <c r="L22" s="106">
        <f>310+5+5+25+11+7+3+21+10</f>
        <v>397</v>
      </c>
      <c r="M22" s="17">
        <v>0.155</v>
      </c>
      <c r="N22" s="111">
        <f>L22*M22*1000/100</f>
        <v>615.35</v>
      </c>
      <c r="O22" s="112">
        <v>0.45</v>
      </c>
      <c r="P22" s="17">
        <f>N22/(1-O22)</f>
        <v>1118.8181818181818</v>
      </c>
    </row>
    <row r="23" spans="1:16" s="94" customFormat="1" ht="15.75" customHeight="1">
      <c r="B23" s="101"/>
      <c r="C23" s="98"/>
      <c r="D23" s="103"/>
      <c r="E23" s="102" t="s">
        <v>81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101"/>
      <c r="C24" s="98"/>
      <c r="D24" s="103"/>
      <c r="E24" s="102" t="s">
        <v>82</v>
      </c>
      <c r="G24" s="109"/>
      <c r="H24" s="105"/>
      <c r="I24" s="93"/>
      <c r="J24" s="50"/>
      <c r="K24" s="79"/>
      <c r="L24" s="107"/>
      <c r="M24" s="97"/>
      <c r="N24" s="95"/>
      <c r="O24" s="96"/>
    </row>
    <row r="25" spans="1:16" s="94" customFormat="1" ht="15.75" customHeight="1">
      <c r="B25" s="101"/>
      <c r="C25" s="98"/>
      <c r="D25" s="103"/>
      <c r="E25" s="102" t="s">
        <v>83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85</v>
      </c>
      <c r="G27" s="109"/>
      <c r="H27" s="105"/>
      <c r="I27" s="93"/>
      <c r="J27" s="50"/>
      <c r="K27" s="79"/>
      <c r="L27" s="107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86</v>
      </c>
      <c r="G28" s="109"/>
      <c r="H28" s="105"/>
      <c r="I28" s="93"/>
      <c r="J28" s="50"/>
      <c r="K28" s="79"/>
      <c r="L28" s="107"/>
      <c r="M28" s="17"/>
      <c r="N28" s="111"/>
      <c r="O28" s="112"/>
      <c r="P28" s="17"/>
    </row>
    <row r="29" spans="1:16" s="94" customFormat="1" ht="15.75" customHeight="1">
      <c r="B29" s="98"/>
      <c r="C29" s="98"/>
      <c r="D29" s="103"/>
      <c r="E29" s="102" t="s">
        <v>87</v>
      </c>
      <c r="H29" s="105"/>
      <c r="I29" s="93"/>
      <c r="J29" s="50"/>
      <c r="K29" s="79"/>
      <c r="M29" s="97"/>
      <c r="N29" s="95"/>
      <c r="O29" s="96"/>
    </row>
    <row r="30" spans="1:16" s="94" customFormat="1" ht="15.75" customHeight="1">
      <c r="B30" s="98"/>
      <c r="C30" s="98"/>
      <c r="D30" s="103"/>
      <c r="E30" s="102" t="s">
        <v>88</v>
      </c>
      <c r="H30" s="105"/>
      <c r="I30" s="93"/>
      <c r="J30" s="50"/>
      <c r="K30" s="79"/>
      <c r="M30" s="97"/>
      <c r="N30" s="95"/>
      <c r="O30" s="96"/>
    </row>
    <row r="31" spans="1:16" s="94" customFormat="1" ht="15.75" customHeight="1">
      <c r="B31" s="98"/>
      <c r="C31" s="98"/>
      <c r="D31" s="103"/>
      <c r="E31" s="102" t="s">
        <v>89</v>
      </c>
      <c r="H31" s="105"/>
      <c r="I31" s="93"/>
      <c r="J31" s="50"/>
      <c r="K31" s="79"/>
      <c r="M31" s="97"/>
      <c r="N31" s="95"/>
      <c r="O31" s="96"/>
    </row>
    <row r="32" spans="1:16" s="94" customFormat="1" ht="15.75" customHeight="1">
      <c r="B32" s="98"/>
      <c r="C32" s="98"/>
      <c r="D32" s="103"/>
      <c r="E32" s="102"/>
      <c r="H32" s="105"/>
      <c r="I32" s="93"/>
      <c r="J32" s="50"/>
      <c r="K32" s="79"/>
      <c r="M32" s="97"/>
      <c r="N32" s="95"/>
      <c r="O32" s="96"/>
    </row>
    <row r="33" spans="1:230" s="94" customFormat="1" ht="15.75" customHeight="1">
      <c r="B33" s="98"/>
      <c r="C33" s="98"/>
      <c r="D33" s="103"/>
      <c r="E33" s="102"/>
      <c r="H33" s="105"/>
      <c r="I33" s="93"/>
      <c r="J33" s="50"/>
      <c r="K33" s="79"/>
      <c r="M33" s="97"/>
      <c r="N33" s="95"/>
      <c r="O33" s="96"/>
    </row>
    <row r="34" spans="1:230" s="94" customFormat="1" ht="15.75" customHeight="1">
      <c r="B34" s="98">
        <v>2</v>
      </c>
      <c r="C34" s="98"/>
      <c r="D34" s="103" t="s">
        <v>79</v>
      </c>
      <c r="E34" s="102" t="s">
        <v>90</v>
      </c>
      <c r="G34" s="94">
        <v>2</v>
      </c>
      <c r="H34" s="105">
        <v>1144</v>
      </c>
      <c r="I34" s="93"/>
      <c r="J34" s="50">
        <f>G34*H34</f>
        <v>2288</v>
      </c>
      <c r="K34" s="79" t="s">
        <v>92</v>
      </c>
      <c r="L34" s="106">
        <f>310+5+14+25+11+7+3+21+10</f>
        <v>406</v>
      </c>
      <c r="M34" s="17">
        <v>0.155</v>
      </c>
      <c r="N34" s="111">
        <f>L34*M34*1000/100</f>
        <v>629.29999999999995</v>
      </c>
      <c r="O34" s="112">
        <v>0.45</v>
      </c>
      <c r="P34" s="17">
        <f>N34/(1-O34)</f>
        <v>1144.181818181818</v>
      </c>
    </row>
    <row r="35" spans="1:230" s="94" customFormat="1" ht="15.75" customHeight="1">
      <c r="B35" s="98"/>
      <c r="C35" s="98"/>
      <c r="D35" s="103"/>
      <c r="E35" s="102" t="s">
        <v>91</v>
      </c>
      <c r="H35" s="105"/>
      <c r="I35" s="93"/>
      <c r="J35" s="93"/>
      <c r="K35" s="93"/>
    </row>
    <row r="36" spans="1:230" s="94" customFormat="1" ht="15.75" customHeight="1">
      <c r="B36" s="98"/>
      <c r="C36" s="98"/>
      <c r="D36" s="103"/>
      <c r="E36" s="102"/>
      <c r="H36" s="105"/>
      <c r="I36" s="93"/>
      <c r="J36" s="93"/>
      <c r="K36" s="93"/>
    </row>
    <row r="37" spans="1:230" ht="15.75" customHeight="1" thickBot="1">
      <c r="A37" s="17"/>
      <c r="B37" s="61"/>
      <c r="C37" s="62"/>
      <c r="D37" s="63"/>
      <c r="E37" s="64"/>
      <c r="F37" s="65"/>
      <c r="G37" s="92"/>
      <c r="H37" s="66"/>
      <c r="I37" s="67"/>
      <c r="J37" s="67"/>
      <c r="K37" s="80"/>
    </row>
    <row r="38" spans="1:230" ht="15.75" customHeight="1">
      <c r="A38" s="17"/>
      <c r="B38" s="11"/>
      <c r="C38" s="11"/>
      <c r="D38" s="12"/>
      <c r="E38" s="21"/>
      <c r="F38" s="11"/>
      <c r="G38" s="33" t="s">
        <v>26</v>
      </c>
      <c r="H38" s="51" t="s">
        <v>4</v>
      </c>
      <c r="I38" s="50"/>
      <c r="J38" s="50">
        <f>SUM(J21:J37)</f>
        <v>3407</v>
      </c>
      <c r="K38" s="60"/>
    </row>
    <row r="39" spans="1:230" ht="15.75" customHeight="1">
      <c r="A39" s="17"/>
      <c r="B39" s="11"/>
      <c r="C39" s="11"/>
      <c r="D39" s="12"/>
      <c r="E39" s="44"/>
      <c r="F39" s="42"/>
      <c r="G39" s="43" t="s">
        <v>19</v>
      </c>
      <c r="H39" s="52" t="s">
        <v>4</v>
      </c>
      <c r="I39" s="53"/>
      <c r="J39" s="53">
        <v>150</v>
      </c>
      <c r="K39" s="58"/>
    </row>
    <row r="40" spans="1:230" ht="15.75" customHeight="1">
      <c r="A40" s="17"/>
      <c r="B40" s="11"/>
      <c r="C40" s="11"/>
      <c r="D40" s="12"/>
      <c r="E40" s="45"/>
      <c r="F40" s="46"/>
      <c r="G40" s="57" t="s">
        <v>2</v>
      </c>
      <c r="H40" s="54" t="s">
        <v>4</v>
      </c>
      <c r="I40" s="55"/>
      <c r="J40" s="55">
        <v>0</v>
      </c>
      <c r="K40" s="59"/>
    </row>
    <row r="41" spans="1:230" ht="15.75" customHeight="1" thickBot="1">
      <c r="A41" s="17"/>
      <c r="B41" s="62"/>
      <c r="C41" s="62"/>
      <c r="D41" s="61"/>
      <c r="E41" s="70"/>
      <c r="F41" s="71"/>
      <c r="G41" s="72" t="s">
        <v>20</v>
      </c>
      <c r="H41" s="73" t="s">
        <v>4</v>
      </c>
      <c r="I41" s="74"/>
      <c r="J41" s="74"/>
      <c r="K41" s="75"/>
    </row>
    <row r="42" spans="1:230" ht="15.75" customHeight="1">
      <c r="A42" s="17"/>
      <c r="B42" s="11"/>
      <c r="C42" s="11"/>
      <c r="D42" s="12"/>
      <c r="E42" s="21"/>
      <c r="F42" s="11"/>
      <c r="G42" s="31" t="s">
        <v>33</v>
      </c>
      <c r="H42" s="51" t="s">
        <v>4</v>
      </c>
      <c r="I42" s="50"/>
      <c r="J42" s="50">
        <f>IF(J38&lt;150, 150, J38)</f>
        <v>3407</v>
      </c>
      <c r="K42" s="60"/>
    </row>
    <row r="43" spans="1:230" ht="15.75" customHeight="1" thickBot="1">
      <c r="A43" s="17"/>
      <c r="B43" s="62"/>
      <c r="C43" s="62"/>
      <c r="D43" s="61"/>
      <c r="E43" s="64"/>
      <c r="F43" s="62"/>
      <c r="G43" s="68" t="s">
        <v>32</v>
      </c>
      <c r="H43" s="66" t="s">
        <v>4</v>
      </c>
      <c r="I43" s="67"/>
      <c r="J43" s="67"/>
      <c r="K43" s="69"/>
    </row>
    <row r="44" spans="1:230" ht="15.75" customHeight="1">
      <c r="A44" s="17"/>
      <c r="B44" s="11"/>
      <c r="C44" s="11"/>
      <c r="D44" s="12"/>
      <c r="E44" s="17"/>
      <c r="F44" s="11"/>
      <c r="G44" s="56" t="s">
        <v>26</v>
      </c>
      <c r="H44" s="51" t="s">
        <v>4</v>
      </c>
      <c r="I44" s="50"/>
      <c r="J44" s="51">
        <f>SUM(J42:J43)</f>
        <v>3407</v>
      </c>
      <c r="K44" s="60"/>
    </row>
    <row r="45" spans="1:230" ht="15.75" customHeight="1">
      <c r="A45" s="17"/>
      <c r="B45" s="11"/>
      <c r="C45" s="11"/>
      <c r="D45" s="12"/>
      <c r="E45" s="17"/>
      <c r="F45" s="11"/>
      <c r="G45" s="56"/>
      <c r="H45" s="51"/>
      <c r="I45" s="50"/>
      <c r="J45" s="51"/>
      <c r="K45" s="60"/>
    </row>
    <row r="46" spans="1:230" s="17" customFormat="1" ht="15.75" customHeight="1">
      <c r="B46" s="27" t="s">
        <v>42</v>
      </c>
      <c r="C46" s="11"/>
      <c r="D46" s="12"/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7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44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31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64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C55" s="11"/>
      <c r="D55" s="76" t="s">
        <v>34</v>
      </c>
      <c r="E55" s="11"/>
      <c r="F55" s="11"/>
      <c r="G55" s="13"/>
      <c r="H55" s="14"/>
      <c r="I55" s="11"/>
      <c r="J55" s="78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 t="s">
        <v>35</v>
      </c>
      <c r="E56" s="18" t="s">
        <v>54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/>
      <c r="E57" s="18" t="s">
        <v>55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36</v>
      </c>
      <c r="E58" s="90" t="s">
        <v>53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37</v>
      </c>
      <c r="E59" s="17" t="s">
        <v>5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38</v>
      </c>
      <c r="E60" s="22" t="s">
        <v>21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39</v>
      </c>
      <c r="E61" s="23" t="s">
        <v>48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40</v>
      </c>
      <c r="E62" s="17" t="s">
        <v>49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 t="s">
        <v>41</v>
      </c>
      <c r="E63" s="11" t="s">
        <v>22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59</v>
      </c>
      <c r="C69" s="11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58</v>
      </c>
      <c r="C70" s="8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matthias.roland@siemen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2012-04-03T06:41:30Z</dcterms:modified>
</cp:coreProperties>
</file>