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J36" i="1" l="1"/>
  <c r="N36" i="1"/>
  <c r="P36" i="1" s="1"/>
  <c r="L36" i="1"/>
  <c r="L22" i="1"/>
  <c r="N22" i="1" s="1"/>
  <c r="P22" i="1" s="1"/>
  <c r="J22" i="1" l="1"/>
  <c r="J51" i="1" s="1"/>
  <c r="J55" i="1" s="1"/>
  <c r="J57" i="1" s="1"/>
</calcChain>
</file>

<file path=xl/sharedStrings.xml><?xml version="1.0" encoding="utf-8"?>
<sst xmlns="http://schemas.openxmlformats.org/spreadsheetml/2006/main" count="122" uniqueCount="97">
  <si>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</si>
  <si>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</si>
  <si>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</si>
  <si>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</si>
  <si>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</si>
  <si>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</si>
  <si>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</si>
  <si>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</si>
  <si>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</si>
  <si>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</si>
  <si>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</si>
  <si>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</si>
  <si>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</si>
  <si>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</si>
  <si>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</si>
  <si>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</si>
  <si>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</si>
  <si>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</si>
  <si>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</si>
  <si>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</si>
  <si>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</si>
  <si>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</si>
  <si>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</si>
  <si>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</si>
  <si>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</si>
  <si>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</si>
  <si>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</si>
  <si>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</si>
  <si>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</si>
  <si>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</si>
  <si>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</si>
  <si>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</si>
  <si>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</si>
  <si>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</si>
  <si>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</si>
  <si>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</si>
  <si>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</si>
  <si>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</si>
  <si>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</si>
  <si>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</si>
  <si>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</si>
  <si>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</si>
  <si>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</si>
  <si>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</si>
  <si>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</si>
  <si>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</si>
  <si>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</si>
  <si>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</si>
  <si>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</si>
  <si>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</si>
  <si>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</si>
  <si>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</si>
  <si>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</si>
  <si>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</si>
  <si>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</si>
  <si>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</si>
  <si>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</si>
  <si>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</si>
  <si>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</si>
  <si>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</si>
  <si>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</si>
  <si>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</si>
  <si>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</si>
  <si>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</si>
  <si>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</si>
  <si>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</si>
  <si>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</si>
  <si>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</si>
  <si>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</si>
  <si>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</si>
  <si>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Q2012RH120</t>
  </si>
  <si>
    <t>Knutsen OAS Shipping AS</t>
  </si>
  <si>
    <t>Ingrid B. Engedal</t>
  </si>
  <si>
    <t>Phone: +4752704036</t>
  </si>
  <si>
    <t>mailto:ibe@knutsenoas.com</t>
  </si>
  <si>
    <t>5504 Haugesund, Norway</t>
  </si>
  <si>
    <t>Postbox 2017</t>
  </si>
  <si>
    <t>Smedasundet 40</t>
  </si>
  <si>
    <t>JTD920A-1E1A2-GXXX1-T1</t>
  </si>
  <si>
    <t>DP transmitter</t>
  </si>
  <si>
    <t>1 Forms of output/Communication 4 to 20 mA DC(Analog Standard Communication)</t>
  </si>
  <si>
    <t>1 Fill Fluid For General purposes : Silicone OIL</t>
  </si>
  <si>
    <t>2 Bolt and Nut Material SUS304(Maximum Working Pressure 10MPa)</t>
  </si>
  <si>
    <t>G Electrical Conduit and Explosion-proof G1/2,FM Intrinsically Safe</t>
  </si>
  <si>
    <t>X Indicator No Meter</t>
  </si>
  <si>
    <t>X Anticorrosion Treatment Standard Coating</t>
  </si>
  <si>
    <t>X Burnout Feature None</t>
  </si>
  <si>
    <t>T1 Option Test Report</t>
  </si>
  <si>
    <t>JTD920A-1E1G2-GXXXX-T1</t>
  </si>
  <si>
    <t>Range: 0-200mbar</t>
  </si>
  <si>
    <t>G Process Connection 1/2NPT, Bottom Connection</t>
  </si>
  <si>
    <t>X No Mounting Bracket</t>
  </si>
  <si>
    <t>E Material for Wetted parts: SCS14A or SUS316 (Diaphragm : SUS316L)</t>
  </si>
  <si>
    <t>6</t>
  </si>
  <si>
    <t>Range : 0 - 10000mbar (A)</t>
  </si>
  <si>
    <t>AP transmitter</t>
  </si>
  <si>
    <t>JTA940A-1E1G2-GXXXX-T1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</si>
</sst>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be@knutsenoas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0"/>
  <sheetViews>
    <sheetView tabSelected="1" zoomScaleNormal="100" workbookViewId="0">
      <selection activeCell="G37" sqref="G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6" width="9" style="84" customWidth="1"/>
    <col min="17" max="17" width="29.875" style="84" customWidth="1"/>
    <col min="18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F7" s="85"/>
      <c r="G7" s="21"/>
      <c r="H7" s="33" t="s">
        <v>1</v>
      </c>
      <c r="I7" s="17"/>
      <c r="J7" s="77">
        <v>40998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77</v>
      </c>
      <c r="E8" s="115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76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75</v>
      </c>
      <c r="E10" s="115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72</v>
      </c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7" s="17" customFormat="1" ht="15.75" customHeight="1">
      <c r="B22" s="118">
        <v>1</v>
      </c>
      <c r="C22" s="116"/>
      <c r="D22" s="116" t="s">
        <v>88</v>
      </c>
      <c r="E22" s="116" t="s">
        <v>79</v>
      </c>
      <c r="G22" s="108">
        <v>5</v>
      </c>
      <c r="H22" s="105">
        <v>1048</v>
      </c>
      <c r="I22" s="50"/>
      <c r="J22" s="50">
        <f>G22*H22</f>
        <v>5240</v>
      </c>
      <c r="K22" s="79" t="s">
        <v>93</v>
      </c>
      <c r="L22" s="106">
        <f>310+11+15+2</f>
        <v>338</v>
      </c>
      <c r="M22" s="17">
        <v>0.155</v>
      </c>
      <c r="N22" s="111">
        <f>L22*1000*M22/100</f>
        <v>523.9</v>
      </c>
      <c r="O22" s="112">
        <v>0.5</v>
      </c>
      <c r="P22" s="17">
        <f>N22/(1-O22)</f>
        <v>1047.8</v>
      </c>
      <c r="Q22" s="17" t="s">
        <v>78</v>
      </c>
    </row>
    <row r="23" spans="1:17" s="17" customFormat="1" ht="15.75" customHeight="1">
      <c r="B23" s="118"/>
      <c r="C23" s="116"/>
      <c r="D23" s="116"/>
      <c r="E23" s="116" t="s">
        <v>89</v>
      </c>
      <c r="G23" s="108"/>
      <c r="H23" s="105"/>
      <c r="I23" s="50"/>
      <c r="J23" s="50"/>
      <c r="K23" s="79"/>
      <c r="N23" s="111"/>
      <c r="O23" s="112"/>
      <c r="Q23" s="103"/>
    </row>
    <row r="24" spans="1:17" s="17" customFormat="1" ht="15.75" customHeight="1">
      <c r="B24" s="118"/>
      <c r="C24" s="116"/>
      <c r="D24" s="116"/>
      <c r="E24" s="116" t="s">
        <v>80</v>
      </c>
      <c r="G24" s="108"/>
      <c r="H24" s="105"/>
      <c r="I24" s="50"/>
      <c r="J24" s="50"/>
      <c r="K24" s="79"/>
      <c r="L24" s="106"/>
      <c r="N24" s="111"/>
      <c r="O24" s="112"/>
      <c r="Q24" s="103"/>
    </row>
    <row r="25" spans="1:17" s="17" customFormat="1" ht="15.75" customHeight="1">
      <c r="B25" s="118"/>
      <c r="C25" s="116"/>
      <c r="D25" s="116"/>
      <c r="E25" s="116" t="s">
        <v>92</v>
      </c>
      <c r="G25" s="108"/>
      <c r="H25" s="105"/>
      <c r="I25" s="50"/>
      <c r="J25" s="50"/>
      <c r="K25" s="79"/>
      <c r="L25" s="106"/>
      <c r="N25" s="111"/>
      <c r="O25" s="112"/>
      <c r="Q25" s="103"/>
    </row>
    <row r="26" spans="1:17" s="17" customFormat="1" ht="15.75" customHeight="1">
      <c r="B26" s="118"/>
      <c r="C26" s="116"/>
      <c r="D26" s="116"/>
      <c r="E26" s="116" t="s">
        <v>81</v>
      </c>
      <c r="G26" s="108"/>
      <c r="H26" s="105"/>
      <c r="I26" s="50"/>
      <c r="J26" s="50"/>
      <c r="K26" s="79"/>
      <c r="L26" s="106"/>
      <c r="N26" s="111"/>
      <c r="O26" s="112"/>
      <c r="Q26" s="103"/>
    </row>
    <row r="27" spans="1:17" s="17" customFormat="1" ht="15.75" customHeight="1">
      <c r="B27" s="118"/>
      <c r="C27" s="116"/>
      <c r="D27" s="116"/>
      <c r="E27" s="116" t="s">
        <v>90</v>
      </c>
      <c r="G27" s="108"/>
      <c r="H27" s="105"/>
      <c r="I27" s="50"/>
      <c r="J27" s="50"/>
      <c r="K27" s="79"/>
      <c r="L27" s="106"/>
      <c r="N27" s="111"/>
      <c r="O27" s="112"/>
      <c r="Q27" s="103"/>
    </row>
    <row r="28" spans="1:17" s="17" customFormat="1" ht="15.75" customHeight="1">
      <c r="B28" s="118"/>
      <c r="C28" s="116"/>
      <c r="D28" s="116"/>
      <c r="E28" s="116" t="s">
        <v>82</v>
      </c>
      <c r="G28" s="108"/>
      <c r="H28" s="105"/>
      <c r="I28" s="50"/>
      <c r="J28" s="50"/>
      <c r="K28" s="79"/>
      <c r="L28" s="106"/>
      <c r="N28" s="111"/>
      <c r="O28" s="112"/>
      <c r="Q28" s="103"/>
    </row>
    <row r="29" spans="1:17" s="17" customFormat="1" ht="15.75" customHeight="1">
      <c r="B29" s="118"/>
      <c r="C29" s="116"/>
      <c r="D29" s="116"/>
      <c r="E29" s="116" t="s">
        <v>83</v>
      </c>
      <c r="G29" s="108"/>
      <c r="H29" s="105"/>
      <c r="I29" s="50"/>
      <c r="J29" s="50"/>
      <c r="K29" s="79"/>
      <c r="L29" s="106"/>
      <c r="N29" s="111"/>
      <c r="O29" s="112"/>
      <c r="Q29" s="103"/>
    </row>
    <row r="30" spans="1:17" s="17" customFormat="1" ht="15.75" customHeight="1">
      <c r="B30" s="118"/>
      <c r="C30" s="116"/>
      <c r="D30" s="116"/>
      <c r="E30" s="116" t="s">
        <v>84</v>
      </c>
      <c r="G30" s="108"/>
      <c r="H30" s="105"/>
      <c r="I30" s="50"/>
      <c r="J30" s="50"/>
      <c r="K30" s="79"/>
      <c r="L30" s="106"/>
      <c r="N30" s="111"/>
      <c r="O30" s="112"/>
      <c r="Q30" s="103"/>
    </row>
    <row r="31" spans="1:17" s="17" customFormat="1" ht="15.75" customHeight="1">
      <c r="B31" s="118"/>
      <c r="C31" s="116"/>
      <c r="D31" s="116"/>
      <c r="E31" s="116" t="s">
        <v>85</v>
      </c>
      <c r="G31" s="108"/>
      <c r="H31" s="105"/>
      <c r="I31" s="50"/>
      <c r="J31" s="50"/>
      <c r="K31" s="79"/>
      <c r="L31" s="106"/>
      <c r="N31" s="111"/>
      <c r="O31" s="112"/>
      <c r="Q31" s="103"/>
    </row>
    <row r="32" spans="1:17" s="17" customFormat="1" ht="15.75" customHeight="1">
      <c r="B32" s="118"/>
      <c r="C32" s="116"/>
      <c r="D32" s="116"/>
      <c r="E32" s="116" t="s">
        <v>86</v>
      </c>
      <c r="G32" s="108"/>
      <c r="H32" s="105"/>
      <c r="I32" s="50"/>
      <c r="J32" s="50"/>
      <c r="K32" s="79"/>
      <c r="L32" s="106"/>
      <c r="N32" s="111"/>
      <c r="O32" s="112"/>
      <c r="Q32" s="103"/>
    </row>
    <row r="33" spans="2:17" s="17" customFormat="1" ht="15.75" customHeight="1">
      <c r="B33" s="118"/>
      <c r="C33" s="116"/>
      <c r="D33" s="116"/>
      <c r="E33" s="116" t="s">
        <v>91</v>
      </c>
      <c r="G33" s="108"/>
      <c r="H33" s="105"/>
      <c r="I33" s="50"/>
      <c r="J33" s="50"/>
      <c r="K33" s="79"/>
      <c r="L33" s="106"/>
      <c r="N33" s="111"/>
      <c r="O33" s="112"/>
      <c r="Q33" s="103"/>
    </row>
    <row r="34" spans="2:17" s="17" customFormat="1" ht="15.75" customHeight="1">
      <c r="B34" s="118"/>
      <c r="C34" s="116"/>
      <c r="D34" s="116"/>
      <c r="E34" s="116" t="s">
        <v>87</v>
      </c>
      <c r="G34" s="108"/>
      <c r="H34" s="105"/>
      <c r="I34" s="50"/>
      <c r="J34" s="50"/>
      <c r="K34" s="79"/>
      <c r="L34" s="106"/>
      <c r="N34" s="111"/>
      <c r="O34" s="112"/>
      <c r="Q34" s="103"/>
    </row>
    <row r="35" spans="2:17" s="17" customFormat="1" ht="15.75" customHeight="1">
      <c r="B35" s="118"/>
      <c r="C35" s="116"/>
      <c r="D35" s="116"/>
      <c r="E35" s="116"/>
      <c r="G35" s="108"/>
      <c r="H35" s="105"/>
      <c r="I35" s="50"/>
      <c r="J35" s="50"/>
      <c r="K35" s="79"/>
      <c r="L35" s="106"/>
      <c r="N35" s="111"/>
      <c r="O35" s="112"/>
      <c r="Q35" s="103"/>
    </row>
    <row r="36" spans="2:17" s="95" customFormat="1" ht="15.75" customHeight="1">
      <c r="B36" s="118">
        <v>2</v>
      </c>
      <c r="C36" s="116"/>
      <c r="D36" s="116" t="s">
        <v>96</v>
      </c>
      <c r="E36" s="116" t="s">
        <v>95</v>
      </c>
      <c r="G36" s="109">
        <v>5</v>
      </c>
      <c r="H36" s="105">
        <v>1361</v>
      </c>
      <c r="I36" s="94"/>
      <c r="J36" s="50">
        <f>G36*H36</f>
        <v>6805</v>
      </c>
      <c r="K36" s="79" t="s">
        <v>93</v>
      </c>
      <c r="L36" s="106">
        <f>401+10+11+15+2</f>
        <v>439</v>
      </c>
      <c r="M36" s="17">
        <v>0.155</v>
      </c>
      <c r="N36" s="111">
        <f>L36*1000*M36/100</f>
        <v>680.45</v>
      </c>
      <c r="O36" s="112">
        <v>0.5</v>
      </c>
      <c r="P36" s="17">
        <f>N36/(1-O36)</f>
        <v>1360.9</v>
      </c>
      <c r="Q36" s="103"/>
    </row>
    <row r="37" spans="2:17" s="95" customFormat="1" ht="15.75" customHeight="1">
      <c r="B37" s="118"/>
      <c r="C37" s="116"/>
      <c r="D37" s="116"/>
      <c r="E37" s="116" t="s">
        <v>94</v>
      </c>
      <c r="G37" s="109"/>
      <c r="H37" s="105"/>
      <c r="I37" s="94"/>
      <c r="J37" s="50"/>
      <c r="K37" s="79"/>
      <c r="L37" s="107"/>
      <c r="M37" s="17"/>
      <c r="N37" s="111"/>
      <c r="O37" s="112"/>
      <c r="P37" s="17"/>
      <c r="Q37" s="103"/>
    </row>
    <row r="38" spans="2:17" s="95" customFormat="1" ht="15.75" customHeight="1">
      <c r="B38" s="118"/>
      <c r="C38" s="116"/>
      <c r="D38" s="116"/>
      <c r="E38" s="116" t="s">
        <v>80</v>
      </c>
      <c r="G38" s="109"/>
      <c r="H38" s="105"/>
      <c r="I38" s="94"/>
      <c r="J38" s="50"/>
      <c r="K38" s="79"/>
      <c r="L38" s="107"/>
      <c r="M38" s="17"/>
      <c r="N38" s="111"/>
      <c r="O38" s="112"/>
      <c r="P38" s="17"/>
    </row>
    <row r="39" spans="2:17" s="95" customFormat="1" ht="15.75" customHeight="1">
      <c r="B39" s="118"/>
      <c r="C39" s="116"/>
      <c r="D39" s="116"/>
      <c r="E39" s="116" t="s">
        <v>92</v>
      </c>
      <c r="G39" s="109"/>
      <c r="H39" s="105"/>
      <c r="I39" s="94"/>
      <c r="J39" s="50"/>
      <c r="K39" s="79"/>
      <c r="L39" s="107"/>
      <c r="M39" s="17"/>
      <c r="N39" s="111"/>
      <c r="O39" s="112"/>
      <c r="P39" s="17"/>
    </row>
    <row r="40" spans="2:17" s="95" customFormat="1" ht="15.75" customHeight="1">
      <c r="B40" s="116"/>
      <c r="C40" s="116"/>
      <c r="D40" s="116"/>
      <c r="E40" s="116" t="s">
        <v>81</v>
      </c>
      <c r="G40" s="109"/>
      <c r="H40" s="105"/>
      <c r="I40" s="94"/>
      <c r="J40" s="50"/>
      <c r="K40" s="79"/>
      <c r="L40" s="107"/>
      <c r="M40" s="17"/>
      <c r="N40" s="111"/>
      <c r="O40" s="112"/>
      <c r="P40" s="17"/>
    </row>
    <row r="41" spans="2:17" s="95" customFormat="1" ht="15.75" customHeight="1">
      <c r="B41" s="116"/>
      <c r="C41" s="116"/>
      <c r="D41" s="116"/>
      <c r="E41" s="116" t="s">
        <v>90</v>
      </c>
      <c r="G41" s="109"/>
      <c r="H41" s="105"/>
      <c r="I41" s="94"/>
      <c r="J41" s="50"/>
      <c r="K41" s="79"/>
      <c r="L41" s="107"/>
      <c r="M41" s="17"/>
      <c r="N41" s="111"/>
      <c r="O41" s="112"/>
      <c r="P41" s="17"/>
    </row>
    <row r="42" spans="2:17" s="95" customFormat="1" ht="15.75" customHeight="1">
      <c r="B42" s="116"/>
      <c r="C42" s="116"/>
      <c r="D42" s="116"/>
      <c r="E42" s="116" t="s">
        <v>82</v>
      </c>
      <c r="G42" s="109"/>
      <c r="H42" s="105"/>
      <c r="I42" s="94"/>
      <c r="J42" s="50"/>
      <c r="K42" s="79"/>
      <c r="L42" s="107"/>
      <c r="M42" s="17"/>
      <c r="N42" s="111"/>
      <c r="O42" s="112"/>
      <c r="P42" s="17"/>
    </row>
    <row r="43" spans="2:17" s="95" customFormat="1" ht="15.75" customHeight="1">
      <c r="B43" s="116"/>
      <c r="C43" s="116"/>
      <c r="D43" s="116"/>
      <c r="E43" s="116" t="s">
        <v>83</v>
      </c>
      <c r="G43" s="109"/>
      <c r="H43" s="105"/>
      <c r="I43" s="94"/>
      <c r="J43" s="50"/>
      <c r="K43" s="79"/>
      <c r="L43" s="107"/>
      <c r="M43" s="17"/>
      <c r="N43" s="111"/>
      <c r="O43" s="112"/>
      <c r="P43" s="17"/>
    </row>
    <row r="44" spans="2:17" s="95" customFormat="1" ht="15.75" customHeight="1">
      <c r="B44" s="116"/>
      <c r="C44" s="116"/>
      <c r="D44" s="116"/>
      <c r="E44" s="116" t="s">
        <v>84</v>
      </c>
      <c r="G44" s="109"/>
      <c r="H44" s="105"/>
      <c r="I44" s="94"/>
      <c r="J44" s="50"/>
      <c r="K44" s="79"/>
      <c r="L44" s="107"/>
      <c r="M44" s="17"/>
      <c r="N44" s="111"/>
      <c r="O44" s="112"/>
      <c r="P44" s="17"/>
    </row>
    <row r="45" spans="2:17" s="95" customFormat="1" ht="15.75" customHeight="1">
      <c r="B45" s="116"/>
      <c r="C45" s="116"/>
      <c r="D45" s="116"/>
      <c r="E45" s="116" t="s">
        <v>85</v>
      </c>
      <c r="G45" s="109"/>
      <c r="H45" s="105"/>
      <c r="I45" s="94"/>
      <c r="J45" s="50"/>
      <c r="K45" s="79"/>
      <c r="L45" s="107"/>
      <c r="M45" s="17"/>
      <c r="N45" s="111"/>
      <c r="O45" s="112"/>
      <c r="P45" s="17"/>
    </row>
    <row r="46" spans="2:17" s="95" customFormat="1" ht="15.75" customHeight="1">
      <c r="B46" s="116"/>
      <c r="C46" s="116"/>
      <c r="D46" s="116"/>
      <c r="E46" s="116" t="s">
        <v>86</v>
      </c>
      <c r="G46" s="109"/>
      <c r="H46" s="105"/>
      <c r="I46" s="94"/>
      <c r="J46" s="50"/>
      <c r="K46" s="79"/>
      <c r="L46" s="107"/>
      <c r="M46" s="17"/>
      <c r="N46" s="111"/>
      <c r="O46" s="112"/>
      <c r="P46" s="17"/>
    </row>
    <row r="47" spans="2:17" s="95" customFormat="1" ht="15.75" customHeight="1">
      <c r="B47" s="116"/>
      <c r="C47" s="116"/>
      <c r="D47" s="116"/>
      <c r="E47" s="116" t="s">
        <v>91</v>
      </c>
      <c r="G47" s="109"/>
      <c r="H47" s="105"/>
      <c r="I47" s="94"/>
      <c r="J47" s="50"/>
      <c r="K47" s="79"/>
      <c r="L47" s="107"/>
      <c r="M47" s="17"/>
      <c r="N47" s="111"/>
      <c r="O47" s="112"/>
      <c r="P47" s="17"/>
    </row>
    <row r="48" spans="2:17" s="95" customFormat="1" ht="15.75" customHeight="1">
      <c r="B48" s="116"/>
      <c r="C48" s="116"/>
      <c r="D48" s="116"/>
      <c r="E48" s="116" t="s">
        <v>87</v>
      </c>
      <c r="G48" s="109"/>
      <c r="H48" s="105"/>
      <c r="I48" s="94"/>
      <c r="J48" s="50"/>
      <c r="K48" s="79"/>
      <c r="L48" s="107"/>
      <c r="M48" s="17"/>
      <c r="N48" s="111"/>
      <c r="O48" s="112"/>
      <c r="P48" s="17"/>
    </row>
    <row r="49" spans="1:230" s="95" customFormat="1" ht="15.75" customHeight="1">
      <c r="B49" s="117"/>
      <c r="C49" s="99"/>
      <c r="D49"/>
      <c r="E49" s="102"/>
      <c r="G49" s="109"/>
      <c r="H49" s="105"/>
      <c r="I49" s="94"/>
      <c r="J49" s="50"/>
      <c r="K49" s="79"/>
      <c r="L49" s="107"/>
      <c r="M49" s="17"/>
      <c r="N49" s="111"/>
      <c r="O49" s="112"/>
      <c r="P49" s="17"/>
    </row>
    <row r="50" spans="1:230" ht="15.75" customHeight="1" thickBot="1">
      <c r="A50" s="17"/>
      <c r="B50" s="61"/>
      <c r="C50" s="62"/>
      <c r="D50" s="63"/>
      <c r="E50" s="64"/>
      <c r="F50" s="65"/>
      <c r="G50" s="93"/>
      <c r="H50" s="66"/>
      <c r="I50" s="67"/>
      <c r="J50" s="67"/>
      <c r="K50" s="80"/>
    </row>
    <row r="51" spans="1:230" ht="15.75" customHeight="1">
      <c r="A51" s="17"/>
      <c r="B51" s="11"/>
      <c r="C51" s="11"/>
      <c r="D51" s="12"/>
      <c r="E51" s="21"/>
      <c r="F51" s="11"/>
      <c r="G51" s="33" t="s">
        <v>26</v>
      </c>
      <c r="H51" s="51" t="s">
        <v>4</v>
      </c>
      <c r="I51" s="50"/>
      <c r="J51" s="50">
        <f>SUM(J21:J50)</f>
        <v>12045</v>
      </c>
      <c r="K51" s="60"/>
    </row>
    <row r="52" spans="1:230" ht="15.75" customHeight="1">
      <c r="A52" s="17"/>
      <c r="B52" s="11"/>
      <c r="C52" s="11"/>
      <c r="D52" s="12"/>
      <c r="E52" s="44"/>
      <c r="F52" s="42"/>
      <c r="G52" s="43" t="s">
        <v>19</v>
      </c>
      <c r="H52" s="52" t="s">
        <v>4</v>
      </c>
      <c r="I52" s="53"/>
      <c r="J52" s="53">
        <v>150</v>
      </c>
      <c r="K52" s="58"/>
    </row>
    <row r="53" spans="1:230" ht="15.75" customHeight="1">
      <c r="A53" s="17"/>
      <c r="B53" s="11"/>
      <c r="C53" s="11"/>
      <c r="D53" s="12"/>
      <c r="E53" s="45"/>
      <c r="F53" s="46"/>
      <c r="G53" s="57" t="s">
        <v>2</v>
      </c>
      <c r="H53" s="54" t="s">
        <v>4</v>
      </c>
      <c r="I53" s="55"/>
      <c r="J53" s="55">
        <v>0</v>
      </c>
      <c r="K53" s="59"/>
    </row>
    <row r="54" spans="1:230" ht="15.75" customHeight="1" thickBot="1">
      <c r="A54" s="17"/>
      <c r="B54" s="62"/>
      <c r="C54" s="62"/>
      <c r="D54" s="61"/>
      <c r="E54" s="70"/>
      <c r="F54" s="71"/>
      <c r="G54" s="72" t="s">
        <v>20</v>
      </c>
      <c r="H54" s="73" t="s">
        <v>4</v>
      </c>
      <c r="I54" s="74"/>
      <c r="J54" s="74"/>
      <c r="K54" s="75"/>
    </row>
    <row r="55" spans="1:230" ht="15.75" customHeight="1">
      <c r="A55" s="17"/>
      <c r="B55" s="11"/>
      <c r="C55" s="11"/>
      <c r="D55" s="12"/>
      <c r="E55" s="21"/>
      <c r="F55" s="11"/>
      <c r="G55" s="31" t="s">
        <v>33</v>
      </c>
      <c r="H55" s="51" t="s">
        <v>4</v>
      </c>
      <c r="I55" s="50"/>
      <c r="J55" s="50">
        <f>IF(J51&lt;150, 150, J51)</f>
        <v>12045</v>
      </c>
      <c r="K55" s="60"/>
    </row>
    <row r="56" spans="1:230" ht="15.75" customHeight="1" thickBot="1">
      <c r="A56" s="17"/>
      <c r="B56" s="62"/>
      <c r="C56" s="62"/>
      <c r="D56" s="61"/>
      <c r="E56" s="64"/>
      <c r="F56" s="62"/>
      <c r="G56" s="68" t="s">
        <v>32</v>
      </c>
      <c r="H56" s="66" t="s">
        <v>4</v>
      </c>
      <c r="I56" s="67"/>
      <c r="J56" s="67"/>
      <c r="K56" s="69"/>
    </row>
    <row r="57" spans="1:230" ht="15.75" customHeight="1">
      <c r="A57" s="17"/>
      <c r="B57" s="11"/>
      <c r="C57" s="11"/>
      <c r="D57" s="12"/>
      <c r="E57" s="17"/>
      <c r="F57" s="11"/>
      <c r="G57" s="56" t="s">
        <v>26</v>
      </c>
      <c r="H57" s="51" t="s">
        <v>4</v>
      </c>
      <c r="I57" s="50"/>
      <c r="J57" s="51">
        <f>SUM(J55:J56)</f>
        <v>12045</v>
      </c>
      <c r="K57" s="60"/>
    </row>
    <row r="58" spans="1:230" ht="15.75" customHeight="1">
      <c r="A58" s="17"/>
      <c r="B58" s="11"/>
      <c r="C58" s="11"/>
      <c r="D58" s="12"/>
      <c r="E58" s="17"/>
      <c r="F58" s="11"/>
      <c r="G58" s="56"/>
      <c r="H58" s="51"/>
      <c r="I58" s="50"/>
      <c r="J58" s="51"/>
      <c r="K58" s="60"/>
    </row>
    <row r="59" spans="1:230" s="17" customFormat="1" ht="15.75" customHeight="1">
      <c r="B59" s="27" t="s">
        <v>42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7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44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31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8" t="s">
        <v>64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61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62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7" t="s">
        <v>63</v>
      </c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8"/>
      <c r="E67" s="11"/>
      <c r="F67" s="11"/>
      <c r="G67" s="13"/>
      <c r="H67" s="19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C68" s="11"/>
      <c r="D68" s="76" t="s">
        <v>34</v>
      </c>
      <c r="E68" s="11"/>
      <c r="F68" s="11"/>
      <c r="G68" s="13"/>
      <c r="H68" s="14"/>
      <c r="I68" s="11"/>
      <c r="J68" s="78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 t="s">
        <v>35</v>
      </c>
      <c r="E69" s="18" t="s">
        <v>54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56"/>
      <c r="E70" s="18" t="s">
        <v>55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36</v>
      </c>
      <c r="E71" s="90" t="s">
        <v>53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37</v>
      </c>
      <c r="E72" s="17" t="s">
        <v>5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38</v>
      </c>
      <c r="E73" s="22" t="s">
        <v>21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39</v>
      </c>
      <c r="E74" s="23" t="s">
        <v>48</v>
      </c>
      <c r="K74" s="21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D75" s="26" t="s">
        <v>40</v>
      </c>
      <c r="E75" s="17" t="s">
        <v>49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 t="s">
        <v>41</v>
      </c>
      <c r="E76" s="11" t="s">
        <v>22</v>
      </c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43</v>
      </c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8"/>
      <c r="C81" s="8"/>
      <c r="D81" s="11"/>
      <c r="E81" s="11"/>
      <c r="F81" s="11"/>
      <c r="G81" s="24"/>
      <c r="H81" s="11"/>
      <c r="I81" s="11"/>
      <c r="J81" s="24"/>
      <c r="K81" s="25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59</v>
      </c>
      <c r="C82" s="11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 t="s">
        <v>58</v>
      </c>
      <c r="C83" s="8"/>
      <c r="D83" s="11"/>
      <c r="E83" s="11"/>
      <c r="F83" s="11"/>
      <c r="G83" s="24"/>
      <c r="H83" s="11"/>
      <c r="I83" s="11"/>
      <c r="J83" s="24"/>
      <c r="K83" s="24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3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2012-03-30T13:12:10Z</dcterms:modified>
</cp:coreProperties>
</file>