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OLE_LINK3" localSheetId="0">QUOTE!#REF!</definedName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H32" i="1" l="1"/>
  <c r="J32" i="1" s="1"/>
  <c r="O44" i="1"/>
  <c r="H44" i="1" s="1"/>
  <c r="J44" i="1" s="1"/>
  <c r="M44" i="1"/>
  <c r="O41" i="1"/>
  <c r="H41" i="1" s="1"/>
  <c r="J41" i="1" s="1"/>
  <c r="M41" i="1"/>
  <c r="O39" i="1"/>
  <c r="H39" i="1" s="1"/>
  <c r="J39" i="1" s="1"/>
  <c r="M39" i="1"/>
  <c r="M36" i="1"/>
  <c r="O36" i="1" s="1"/>
  <c r="H36" i="1" s="1"/>
  <c r="J36" i="1" s="1"/>
  <c r="M35" i="1"/>
  <c r="O35" i="1" s="1"/>
  <c r="H35" i="1" s="1"/>
  <c r="J35" i="1" s="1"/>
  <c r="M32" i="1"/>
  <c r="O32" i="1" s="1"/>
  <c r="O30" i="1"/>
  <c r="H30" i="1" s="1"/>
  <c r="J30" i="1" s="1"/>
  <c r="M30" i="1"/>
  <c r="M28" i="1"/>
  <c r="O28" i="1" s="1"/>
  <c r="H28" i="1" s="1"/>
  <c r="J28" i="1" s="1"/>
  <c r="M26" i="1"/>
  <c r="O26" i="1" s="1"/>
  <c r="H26" i="1" s="1"/>
  <c r="J26" i="1" s="1"/>
  <c r="M24" i="1"/>
  <c r="O24" i="1" s="1"/>
  <c r="H24" i="1" s="1"/>
  <c r="J24" i="1" s="1"/>
  <c r="M22" i="1" l="1"/>
  <c r="O22" i="1" s="1"/>
  <c r="H22" i="1" s="1"/>
  <c r="J22" i="1" l="1"/>
  <c r="J47" i="1" s="1"/>
  <c r="J51" i="1" s="1"/>
  <c r="J53" i="1" s="1"/>
</calcChain>
</file>

<file path=xl/sharedStrings.xml><?xml version="1.0" encoding="utf-8"?>
<sst xmlns="http://schemas.openxmlformats.org/spreadsheetml/2006/main" count="133" uniqueCount="101">
  <si>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</si>
  <si>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</si>
  <si>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</si>
  <si>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</si>
  <si>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</si>
  <si>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</si>
  <si>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</si>
  <si>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</si>
  <si>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</si>
  <si>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</si>
  <si>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</si>
  <si>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</si>
  <si>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</si>
  <si>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</si>
  <si>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</si>
  <si>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</si>
  <si>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</si>
  <si>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</si>
  <si>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</si>
  <si>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</si>
  <si>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</si>
  <si>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</si>
  <si>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</si>
  <si>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</si>
  <si>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</si>
  <si>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</si>
  <si>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</si>
  <si>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</si>
  <si>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</si>
  <si>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</si>
  <si>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</si>
  <si>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</si>
  <si>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</si>
  <si>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</si>
  <si>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</si>
  <si>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</si>
  <si>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</si>
  <si>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</si>
  <si>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</si>
  <si>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</si>
  <si>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</si>
  <si>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</si>
  <si>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</si>
  <si>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</si>
  <si>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</si>
  <si>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</si>
  <si>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</si>
  <si>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</si>
  <si>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</si>
  <si>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</si>
  <si>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</si>
  <si>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</si>
  <si>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</si>
  <si>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</si>
  <si>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</si>
  <si>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</si>
  <si>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</si>
  <si>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</si>
  <si>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</si>
  <si>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</si>
  <si>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</si>
  <si>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</si>
  <si>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</si>
  <si>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</si>
  <si>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"UNICOM"</t>
  </si>
  <si>
    <t>Science and Technology Group</t>
  </si>
  <si>
    <t>12a, 50 let Oktyabrya st., Kemerovo, 650000, Russia</t>
  </si>
  <si>
    <t>Tel./fax: (+7)-3842-585787; -583937; -581215</t>
  </si>
  <si>
    <t>e-mail: unikom@kemsu.ru</t>
  </si>
  <si>
    <t>Andrey</t>
  </si>
  <si>
    <t>FCA Melsele Belgium</t>
  </si>
  <si>
    <t>Q2012RH111</t>
  </si>
  <si>
    <t>Motor control</t>
  </si>
  <si>
    <t>C36TR1UA2300  - 25 pcs</t>
  </si>
  <si>
    <t>Controller</t>
  </si>
  <si>
    <t>Valves</t>
  </si>
  <si>
    <t>The ATP are as the following:</t>
  </si>
  <si>
    <t>V5064A6069  AEU-JP   JPY 59982</t>
  </si>
  <si>
    <t>V5064A6069  AEU-113  EUR 530.81</t>
  </si>
  <si>
    <t>V5064A6051  AEU-JP   JPY 46112</t>
  </si>
  <si>
    <t>V5064A6051  AEU-113  EUR 408.07</t>
  </si>
  <si>
    <t>V5063A6086  AEU-JP   JPY 12280</t>
  </si>
  <si>
    <t>V5063A6086  AEU-113  EUR 108.67</t>
  </si>
  <si>
    <t>V5063A6078  AEU-JP   JPY 8898</t>
  </si>
  <si>
    <t>V5063A6078  AEU-113  EUR 78.74</t>
  </si>
  <si>
    <t>V5065A6068  AEU-JP   JPY 29326</t>
  </si>
  <si>
    <t>V5065A6068  AEU-113  EUR 259.52</t>
  </si>
  <si>
    <t>TANAKA Email 22/03/12</t>
  </si>
  <si>
    <t>C36TR1UA2300</t>
  </si>
  <si>
    <t>ECM3000F0200</t>
  </si>
  <si>
    <t>SDC 200-2G-P46A-005 to be replaced by:</t>
  </si>
  <si>
    <t>М904F1076 to be replaced by:</t>
  </si>
  <si>
    <t>M6284F1013 to be replaced by:</t>
  </si>
  <si>
    <t>83165271-004</t>
  </si>
  <si>
    <t>auxiliary switch (4 units)</t>
  </si>
  <si>
    <t>V5065A6068</t>
  </si>
  <si>
    <t>V5063A6078 40A</t>
  </si>
  <si>
    <t>V5063A6086 50A</t>
  </si>
  <si>
    <t>V5064A6051 100А</t>
  </si>
  <si>
    <t>V5064A6069 size 125A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</si>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</sst>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0" fontId="9" fillId="0" borderId="0" xfId="5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6"/>
  <sheetViews>
    <sheetView tabSelected="1" zoomScaleNormal="100" workbookViewId="0">
      <selection activeCell="E20" sqref="E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9" t="s">
        <v>24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1" t="s">
        <v>76</v>
      </c>
      <c r="M4"/>
      <c r="N4"/>
      <c r="O4" t="s">
        <v>87</v>
      </c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0" t="s">
        <v>25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1"/>
      <c r="M5"/>
      <c r="N5"/>
      <c r="O5"/>
      <c r="P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1" t="s">
        <v>77</v>
      </c>
      <c r="M6"/>
      <c r="N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8" t="s">
        <v>64</v>
      </c>
      <c r="E7" s="17"/>
      <c r="F7" s="85"/>
      <c r="G7" s="21"/>
      <c r="H7" s="33" t="s">
        <v>1</v>
      </c>
      <c r="I7" s="17"/>
      <c r="J7" s="77">
        <v>40990</v>
      </c>
      <c r="K7" s="21"/>
      <c r="L7" s="111" t="s">
        <v>78</v>
      </c>
      <c r="M7"/>
      <c r="N7"/>
      <c r="O7"/>
      <c r="P7"/>
    </row>
    <row r="8" spans="1:230" ht="15.75" customHeight="1">
      <c r="A8" s="17"/>
      <c r="B8" s="21"/>
      <c r="C8" s="21"/>
      <c r="D8" s="108" t="s">
        <v>65</v>
      </c>
      <c r="E8" s="17"/>
      <c r="F8" s="84"/>
      <c r="G8" s="33"/>
      <c r="H8" s="17"/>
      <c r="I8" s="17"/>
      <c r="J8" s="17"/>
      <c r="K8" s="21"/>
      <c r="L8" s="111"/>
      <c r="M8"/>
      <c r="N8"/>
      <c r="O8"/>
      <c r="P8"/>
    </row>
    <row r="9" spans="1:230" ht="15.75" customHeight="1">
      <c r="A9" s="17"/>
      <c r="B9" s="21"/>
      <c r="C9" s="21"/>
      <c r="D9" s="108" t="s">
        <v>66</v>
      </c>
      <c r="E9" s="17"/>
      <c r="F9" s="84"/>
      <c r="G9" s="33"/>
      <c r="H9" s="17"/>
      <c r="J9" s="17"/>
      <c r="K9" s="21"/>
      <c r="L9" s="111" t="s">
        <v>79</v>
      </c>
      <c r="M9"/>
      <c r="N9"/>
      <c r="O9"/>
      <c r="P9"/>
    </row>
    <row r="10" spans="1:230" ht="15.75" customHeight="1">
      <c r="A10" s="17"/>
      <c r="B10" s="21"/>
      <c r="C10" s="21"/>
      <c r="D10" s="108"/>
      <c r="E10" s="87"/>
      <c r="G10" s="21"/>
      <c r="H10" s="20" t="s">
        <v>16</v>
      </c>
      <c r="J10" s="17"/>
      <c r="K10" s="35"/>
      <c r="L10" s="111" t="s">
        <v>80</v>
      </c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08" t="s">
        <v>69</v>
      </c>
      <c r="E11" s="17"/>
      <c r="F11" s="84"/>
      <c r="G11" s="17"/>
      <c r="H11" s="20" t="s">
        <v>17</v>
      </c>
      <c r="I11" s="20"/>
      <c r="J11" s="34" t="s">
        <v>71</v>
      </c>
      <c r="K11" s="21"/>
      <c r="L11" s="1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08" t="s">
        <v>67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11" t="s">
        <v>81</v>
      </c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08"/>
      <c r="E13" s="17"/>
      <c r="F13" s="84"/>
      <c r="G13" s="17"/>
      <c r="H13" s="20" t="s">
        <v>50</v>
      </c>
      <c r="I13" s="21"/>
      <c r="J13" s="82" t="s">
        <v>46</v>
      </c>
      <c r="K13" s="21"/>
      <c r="L13" s="111" t="s">
        <v>82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8" t="s">
        <v>68</v>
      </c>
      <c r="E14" s="17"/>
      <c r="F14" s="84"/>
      <c r="G14" s="17"/>
      <c r="H14" s="20" t="s">
        <v>29</v>
      </c>
      <c r="J14" s="86" t="s">
        <v>51</v>
      </c>
      <c r="K14" s="21"/>
      <c r="L14" s="11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08"/>
      <c r="E15" s="17"/>
      <c r="F15" s="84"/>
      <c r="G15" s="17"/>
      <c r="H15" s="20" t="s">
        <v>45</v>
      </c>
      <c r="J15" s="88" t="s">
        <v>59</v>
      </c>
      <c r="K15" s="21"/>
      <c r="L15" s="111" t="s">
        <v>83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11" t="s">
        <v>84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1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L18" s="111" t="s">
        <v>85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L19" s="111" t="s">
        <v>86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8"/>
      <c r="E21" s="108"/>
      <c r="G21" s="101"/>
      <c r="H21" s="102"/>
      <c r="I21" s="50"/>
      <c r="J21" s="50"/>
      <c r="K21" s="79"/>
      <c r="L21" s="105"/>
      <c r="M21" s="98"/>
      <c r="N21" s="96"/>
      <c r="O21" s="97"/>
      <c r="P21" s="95"/>
    </row>
    <row r="22" spans="1:16" s="17" customFormat="1" ht="15.75" customHeight="1">
      <c r="B22" s="113">
        <v>1</v>
      </c>
      <c r="C22" s="108"/>
      <c r="D22" s="108" t="s">
        <v>99</v>
      </c>
      <c r="E22" s="108" t="s">
        <v>75</v>
      </c>
      <c r="F22" s="108"/>
      <c r="G22" s="113">
        <v>5</v>
      </c>
      <c r="H22" s="102">
        <f>ROUND(O22,0)</f>
        <v>834</v>
      </c>
      <c r="I22" s="50"/>
      <c r="J22" s="50">
        <f>G22*H22</f>
        <v>4170</v>
      </c>
      <c r="K22" s="79" t="s">
        <v>100</v>
      </c>
      <c r="L22" s="103">
        <v>530.80999999999995</v>
      </c>
      <c r="M22" s="17">
        <f>1.1*L22</f>
        <v>583.89099999999996</v>
      </c>
      <c r="N22" s="112">
        <v>0.3</v>
      </c>
      <c r="O22" s="106">
        <f>M22/(1-N22)</f>
        <v>834.13</v>
      </c>
    </row>
    <row r="23" spans="1:16" s="17" customFormat="1" ht="15.75" customHeight="1">
      <c r="B23" s="113"/>
      <c r="C23" s="108"/>
      <c r="D23" s="108"/>
      <c r="E23" s="108"/>
      <c r="F23" s="108"/>
      <c r="G23" s="113"/>
      <c r="H23" s="102"/>
      <c r="I23" s="50"/>
      <c r="J23" s="50"/>
      <c r="K23" s="79"/>
      <c r="L23" s="103"/>
      <c r="N23" s="106"/>
      <c r="O23" s="107"/>
    </row>
    <row r="24" spans="1:16" s="95" customFormat="1" ht="15.75" customHeight="1">
      <c r="B24" s="113">
        <v>2</v>
      </c>
      <c r="C24" s="108"/>
      <c r="D24" s="108" t="s">
        <v>98</v>
      </c>
      <c r="E24" s="108" t="s">
        <v>75</v>
      </c>
      <c r="F24" s="108"/>
      <c r="G24" s="113">
        <v>5</v>
      </c>
      <c r="H24" s="102">
        <f>ROUND(O24,0)</f>
        <v>641</v>
      </c>
      <c r="I24" s="50"/>
      <c r="J24" s="50">
        <f>G24*H24</f>
        <v>3205</v>
      </c>
      <c r="K24" s="79" t="s">
        <v>100</v>
      </c>
      <c r="L24" s="104">
        <v>408.07</v>
      </c>
      <c r="M24" s="17">
        <f>1.1*L24</f>
        <v>448.87700000000001</v>
      </c>
      <c r="N24" s="112">
        <v>0.3</v>
      </c>
      <c r="O24" s="106">
        <f>M24/(1-N24)</f>
        <v>641.25285714285724</v>
      </c>
    </row>
    <row r="25" spans="1:16" s="95" customFormat="1" ht="15.75" customHeight="1">
      <c r="B25" s="113"/>
      <c r="C25" s="108"/>
      <c r="D25" s="108"/>
      <c r="E25" s="108"/>
      <c r="F25" s="108"/>
      <c r="G25" s="113"/>
      <c r="H25" s="102"/>
      <c r="I25" s="94"/>
      <c r="J25" s="50"/>
      <c r="K25" s="79"/>
      <c r="L25" s="104"/>
      <c r="M25" s="98"/>
      <c r="N25" s="96"/>
      <c r="O25" s="97"/>
    </row>
    <row r="26" spans="1:16" s="95" customFormat="1" ht="15.75" customHeight="1">
      <c r="B26" s="113">
        <v>3</v>
      </c>
      <c r="C26" s="108"/>
      <c r="D26" s="108" t="s">
        <v>97</v>
      </c>
      <c r="E26" s="108" t="s">
        <v>75</v>
      </c>
      <c r="F26" s="108"/>
      <c r="G26" s="113">
        <v>10</v>
      </c>
      <c r="H26" s="102">
        <f>ROUND(O26,0)</f>
        <v>171</v>
      </c>
      <c r="I26" s="50"/>
      <c r="J26" s="50">
        <f>G26*H26</f>
        <v>1710</v>
      </c>
      <c r="K26" s="79" t="s">
        <v>100</v>
      </c>
      <c r="L26" s="104">
        <v>108.67</v>
      </c>
      <c r="M26" s="17">
        <f>1.1*L26</f>
        <v>119.53700000000001</v>
      </c>
      <c r="N26" s="112">
        <v>0.3</v>
      </c>
      <c r="O26" s="106">
        <f>M26/(1-N26)</f>
        <v>170.76714285714289</v>
      </c>
    </row>
    <row r="27" spans="1:16" s="95" customFormat="1" ht="15.75" customHeight="1">
      <c r="B27" s="113"/>
      <c r="C27" s="108"/>
      <c r="D27" s="108"/>
      <c r="E27" s="108"/>
      <c r="F27" s="108"/>
      <c r="G27" s="113"/>
      <c r="H27" s="102"/>
      <c r="I27" s="94"/>
      <c r="J27" s="50"/>
      <c r="K27" s="79"/>
      <c r="L27" s="104"/>
      <c r="M27" s="98"/>
      <c r="N27" s="96"/>
      <c r="O27" s="97"/>
    </row>
    <row r="28" spans="1:16" s="95" customFormat="1" ht="15.75" customHeight="1">
      <c r="B28" s="113">
        <v>4</v>
      </c>
      <c r="C28" s="108"/>
      <c r="D28" s="108" t="s">
        <v>96</v>
      </c>
      <c r="E28" s="108" t="s">
        <v>75</v>
      </c>
      <c r="F28" s="108"/>
      <c r="G28" s="113">
        <v>10</v>
      </c>
      <c r="H28" s="102">
        <f>ROUND(O28,0)</f>
        <v>124</v>
      </c>
      <c r="I28" s="50"/>
      <c r="J28" s="50">
        <f>G28*H28</f>
        <v>1240</v>
      </c>
      <c r="K28" s="79" t="s">
        <v>100</v>
      </c>
      <c r="L28" s="104">
        <v>78.739999999999995</v>
      </c>
      <c r="M28" s="17">
        <f>1.1*L28</f>
        <v>86.614000000000004</v>
      </c>
      <c r="N28" s="112">
        <v>0.3</v>
      </c>
      <c r="O28" s="106">
        <f>M28/(1-N28)</f>
        <v>123.73428571428573</v>
      </c>
    </row>
    <row r="29" spans="1:16" s="95" customFormat="1" ht="15.75" customHeight="1">
      <c r="B29" s="113"/>
      <c r="C29" s="108"/>
      <c r="D29" s="108"/>
      <c r="E29" s="108"/>
      <c r="F29" s="108"/>
      <c r="G29" s="113"/>
      <c r="H29" s="102"/>
      <c r="I29" s="94"/>
      <c r="J29" s="50"/>
      <c r="K29" s="79"/>
      <c r="L29" s="104"/>
      <c r="M29" s="98"/>
      <c r="N29" s="96"/>
      <c r="O29" s="97"/>
    </row>
    <row r="30" spans="1:16" s="95" customFormat="1" ht="15.75" customHeight="1">
      <c r="B30" s="113">
        <v>5</v>
      </c>
      <c r="C30" s="108"/>
      <c r="D30" s="108" t="s">
        <v>95</v>
      </c>
      <c r="E30" s="108" t="s">
        <v>75</v>
      </c>
      <c r="F30" s="108"/>
      <c r="G30" s="113">
        <v>2</v>
      </c>
      <c r="H30" s="102">
        <f>ROUND(O30,0)</f>
        <v>408</v>
      </c>
      <c r="I30" s="50"/>
      <c r="J30" s="50">
        <f>G30*H30</f>
        <v>816</v>
      </c>
      <c r="K30" s="79" t="s">
        <v>100</v>
      </c>
      <c r="L30" s="104">
        <v>259.52</v>
      </c>
      <c r="M30" s="17">
        <f>1.1*L30</f>
        <v>285.47199999999998</v>
      </c>
      <c r="N30" s="112">
        <v>0.3</v>
      </c>
      <c r="O30" s="106">
        <f>M30/(1-N30)</f>
        <v>407.81714285714287</v>
      </c>
    </row>
    <row r="31" spans="1:16" s="95" customFormat="1" ht="15.75" customHeight="1">
      <c r="B31" s="113"/>
      <c r="C31" s="108"/>
      <c r="D31" s="108"/>
      <c r="E31" s="108"/>
      <c r="F31" s="108"/>
      <c r="G31" s="113"/>
      <c r="H31" s="102"/>
      <c r="I31" s="94"/>
      <c r="J31" s="50"/>
      <c r="K31" s="79"/>
      <c r="L31" s="104"/>
      <c r="M31" s="98"/>
      <c r="N31" s="96"/>
      <c r="O31" s="97"/>
    </row>
    <row r="32" spans="1:16" s="95" customFormat="1" ht="15.75" customHeight="1">
      <c r="B32" s="113">
        <v>6</v>
      </c>
      <c r="C32" s="108"/>
      <c r="D32" s="108" t="s">
        <v>89</v>
      </c>
      <c r="E32" s="108" t="s">
        <v>72</v>
      </c>
      <c r="F32" s="108"/>
      <c r="G32" s="113">
        <v>15</v>
      </c>
      <c r="H32" s="102">
        <f>ROUND(O32,0)</f>
        <v>519</v>
      </c>
      <c r="I32" s="50"/>
      <c r="J32" s="50">
        <f>G32*H32</f>
        <v>7785</v>
      </c>
      <c r="K32" s="79" t="s">
        <v>100</v>
      </c>
      <c r="L32" s="104">
        <v>330.29</v>
      </c>
      <c r="M32" s="17">
        <f>1.1*L32</f>
        <v>363.31900000000007</v>
      </c>
      <c r="N32" s="112">
        <v>0.3</v>
      </c>
      <c r="O32" s="106">
        <f>M32/(1-N32)</f>
        <v>519.02714285714296</v>
      </c>
    </row>
    <row r="33" spans="1:16" s="95" customFormat="1" ht="15.75" customHeight="1">
      <c r="B33" s="113"/>
      <c r="C33" s="108"/>
      <c r="D33" s="108"/>
      <c r="E33" s="108"/>
      <c r="F33" s="108"/>
      <c r="G33" s="113"/>
      <c r="H33" s="102"/>
      <c r="I33" s="94"/>
      <c r="J33" s="50"/>
      <c r="K33" s="79"/>
      <c r="L33" s="104"/>
      <c r="M33" s="98"/>
      <c r="N33" s="96"/>
      <c r="O33" s="97"/>
    </row>
    <row r="34" spans="1:16" s="95" customFormat="1" ht="15.75" customHeight="1">
      <c r="C34" s="108"/>
      <c r="D34" s="108" t="s">
        <v>92</v>
      </c>
      <c r="E34" s="108"/>
      <c r="F34" s="108"/>
      <c r="G34" s="113"/>
      <c r="H34" s="102"/>
      <c r="I34" s="94"/>
      <c r="J34" s="50"/>
      <c r="K34" s="79"/>
      <c r="L34" s="104"/>
      <c r="M34" s="98"/>
      <c r="N34" s="96"/>
      <c r="O34" s="97"/>
    </row>
    <row r="35" spans="1:16" s="95" customFormat="1" ht="15.75" customHeight="1">
      <c r="B35" s="113">
        <v>7</v>
      </c>
      <c r="C35" s="108"/>
      <c r="D35" s="108" t="s">
        <v>89</v>
      </c>
      <c r="E35" s="108" t="s">
        <v>72</v>
      </c>
      <c r="F35" s="108"/>
      <c r="G35" s="113">
        <v>15</v>
      </c>
      <c r="H35" s="102">
        <f>ROUND(O35,0)</f>
        <v>519</v>
      </c>
      <c r="I35" s="50"/>
      <c r="J35" s="50">
        <f>G35*H35</f>
        <v>7785</v>
      </c>
      <c r="K35" s="79" t="s">
        <v>100</v>
      </c>
      <c r="L35" s="104">
        <v>330.29</v>
      </c>
      <c r="M35" s="17">
        <f t="shared" ref="M35:M36" si="0">1.1*L35</f>
        <v>363.31900000000007</v>
      </c>
      <c r="N35" s="112">
        <v>0.3</v>
      </c>
      <c r="O35" s="106">
        <f t="shared" ref="O35:O36" si="1">M35/(1-N35)</f>
        <v>519.02714285714296</v>
      </c>
    </row>
    <row r="36" spans="1:16" s="95" customFormat="1" ht="15.75" customHeight="1">
      <c r="B36" s="113"/>
      <c r="C36" s="108"/>
      <c r="D36" s="108" t="s">
        <v>93</v>
      </c>
      <c r="E36" s="108" t="s">
        <v>94</v>
      </c>
      <c r="F36" s="108"/>
      <c r="G36" s="113">
        <v>15</v>
      </c>
      <c r="H36" s="102">
        <f>ROUND(O36,0)</f>
        <v>27</v>
      </c>
      <c r="I36" s="50"/>
      <c r="J36" s="50">
        <f>G36*H36</f>
        <v>405</v>
      </c>
      <c r="K36" s="79" t="s">
        <v>100</v>
      </c>
      <c r="L36" s="104">
        <v>17.38</v>
      </c>
      <c r="M36" s="17">
        <f t="shared" si="0"/>
        <v>19.118000000000002</v>
      </c>
      <c r="N36" s="112">
        <v>0.3</v>
      </c>
      <c r="O36" s="106">
        <f t="shared" si="1"/>
        <v>27.311428571428575</v>
      </c>
    </row>
    <row r="37" spans="1:16" s="95" customFormat="1" ht="15.75" customHeight="1">
      <c r="B37" s="113"/>
      <c r="C37" s="108"/>
      <c r="D37" s="108"/>
      <c r="E37" s="108"/>
      <c r="F37" s="108"/>
      <c r="G37" s="113"/>
      <c r="H37" s="102"/>
      <c r="I37" s="94"/>
      <c r="J37" s="50"/>
      <c r="K37" s="79"/>
      <c r="L37" s="104"/>
      <c r="M37" s="98"/>
      <c r="N37" s="96"/>
      <c r="O37" s="97"/>
    </row>
    <row r="38" spans="1:16" s="95" customFormat="1" ht="15.75" customHeight="1">
      <c r="B38" s="113"/>
      <c r="C38" s="108"/>
      <c r="D38" s="108" t="s">
        <v>91</v>
      </c>
      <c r="E38" s="108"/>
      <c r="F38" s="108"/>
      <c r="G38" s="113"/>
      <c r="H38" s="102"/>
      <c r="I38" s="94"/>
      <c r="J38" s="50"/>
      <c r="K38" s="79"/>
      <c r="L38" s="104"/>
      <c r="M38" s="98"/>
      <c r="N38" s="96"/>
      <c r="O38" s="97"/>
    </row>
    <row r="39" spans="1:16" s="95" customFormat="1" ht="15.75" customHeight="1">
      <c r="B39" s="113">
        <v>8</v>
      </c>
      <c r="C39" s="108"/>
      <c r="D39" s="108" t="s">
        <v>89</v>
      </c>
      <c r="E39" s="108" t="s">
        <v>72</v>
      </c>
      <c r="F39" s="108"/>
      <c r="G39" s="113">
        <v>2</v>
      </c>
      <c r="H39" s="102">
        <f>ROUND(O39,0)</f>
        <v>519</v>
      </c>
      <c r="I39" s="50"/>
      <c r="J39" s="50">
        <f>G39*H39</f>
        <v>1038</v>
      </c>
      <c r="K39" s="79" t="s">
        <v>100</v>
      </c>
      <c r="L39" s="104">
        <v>330.29</v>
      </c>
      <c r="M39" s="17">
        <f>1.1*L39</f>
        <v>363.31900000000007</v>
      </c>
      <c r="N39" s="112">
        <v>0.3</v>
      </c>
      <c r="O39" s="106">
        <f>M39/(1-N39)</f>
        <v>519.02714285714296</v>
      </c>
    </row>
    <row r="40" spans="1:16" s="95" customFormat="1" ht="15.75" customHeight="1">
      <c r="B40" s="113"/>
      <c r="C40" s="108"/>
      <c r="D40" s="108"/>
      <c r="E40" s="108"/>
      <c r="F40" s="108"/>
      <c r="G40" s="113"/>
      <c r="H40" s="102"/>
      <c r="I40" s="94"/>
      <c r="J40" s="50"/>
      <c r="K40" s="79"/>
      <c r="L40" s="104"/>
      <c r="M40" s="98"/>
      <c r="N40" s="96"/>
      <c r="O40" s="97"/>
    </row>
    <row r="41" spans="1:16" s="95" customFormat="1" ht="15.75" customHeight="1">
      <c r="B41" s="113">
        <v>9</v>
      </c>
      <c r="C41" s="108"/>
      <c r="D41" s="108" t="s">
        <v>73</v>
      </c>
      <c r="E41" s="108" t="s">
        <v>74</v>
      </c>
      <c r="F41" s="108"/>
      <c r="G41" s="113">
        <v>25</v>
      </c>
      <c r="H41" s="102">
        <f>ROUND(O41,0)</f>
        <v>294</v>
      </c>
      <c r="I41" s="50"/>
      <c r="J41" s="50">
        <f>G41*H41</f>
        <v>7350</v>
      </c>
      <c r="K41" s="79" t="s">
        <v>100</v>
      </c>
      <c r="L41" s="104">
        <v>186.81</v>
      </c>
      <c r="M41" s="17">
        <f>1.1*L41</f>
        <v>205.49100000000001</v>
      </c>
      <c r="N41" s="112">
        <v>0.3</v>
      </c>
      <c r="O41" s="106">
        <f>M41/(1-N41)</f>
        <v>293.55857142857144</v>
      </c>
    </row>
    <row r="42" spans="1:16" s="95" customFormat="1" ht="15.75" customHeight="1">
      <c r="B42" s="113"/>
      <c r="C42" s="108"/>
      <c r="D42" s="108"/>
      <c r="E42" s="108"/>
      <c r="F42" s="108"/>
      <c r="G42" s="113"/>
      <c r="H42" s="102"/>
      <c r="I42" s="94"/>
      <c r="J42" s="50"/>
      <c r="K42" s="79"/>
      <c r="L42" s="104"/>
      <c r="M42" s="98"/>
      <c r="N42" s="96"/>
      <c r="O42" s="97"/>
    </row>
    <row r="43" spans="1:16" s="95" customFormat="1" ht="15.75" customHeight="1">
      <c r="B43" s="113"/>
      <c r="C43" s="108"/>
      <c r="D43" s="108" t="s">
        <v>90</v>
      </c>
      <c r="E43" s="108"/>
      <c r="F43" s="108"/>
      <c r="G43" s="113"/>
      <c r="H43" s="102"/>
      <c r="I43" s="94"/>
      <c r="J43" s="50"/>
      <c r="K43" s="79"/>
      <c r="L43" s="104"/>
      <c r="M43" s="98"/>
      <c r="N43" s="96"/>
      <c r="O43" s="97"/>
    </row>
    <row r="44" spans="1:16" s="95" customFormat="1" ht="15.75" customHeight="1">
      <c r="B44" s="113">
        <v>10</v>
      </c>
      <c r="C44" s="108"/>
      <c r="D44" s="108" t="s">
        <v>88</v>
      </c>
      <c r="E44" s="108" t="s">
        <v>74</v>
      </c>
      <c r="F44" s="108"/>
      <c r="G44" s="113">
        <v>1</v>
      </c>
      <c r="H44" s="102">
        <f>ROUND(O44,0)</f>
        <v>294</v>
      </c>
      <c r="I44" s="50"/>
      <c r="J44" s="50">
        <f>G44*H44</f>
        <v>294</v>
      </c>
      <c r="K44" s="79" t="s">
        <v>100</v>
      </c>
      <c r="L44" s="104">
        <v>186.81</v>
      </c>
      <c r="M44" s="17">
        <f>1.1*L44</f>
        <v>205.49100000000001</v>
      </c>
      <c r="N44" s="112">
        <v>0.3</v>
      </c>
      <c r="O44" s="106">
        <f>M44/(1-N44)</f>
        <v>293.55857142857144</v>
      </c>
    </row>
    <row r="45" spans="1:16" s="95" customFormat="1" ht="15.75" customHeight="1">
      <c r="B45" s="113"/>
      <c r="C45" s="108"/>
      <c r="D45" s="108"/>
      <c r="E45" s="108"/>
      <c r="F45" s="108"/>
      <c r="G45" s="113"/>
      <c r="H45" s="102"/>
      <c r="I45" s="94"/>
      <c r="J45" s="50"/>
      <c r="K45" s="79"/>
      <c r="L45" s="104"/>
      <c r="M45" s="17"/>
      <c r="N45" s="106"/>
      <c r="O45" s="107"/>
      <c r="P45" s="17"/>
    </row>
    <row r="46" spans="1:16" ht="15.75" customHeight="1" thickBot="1">
      <c r="A46" s="17"/>
      <c r="B46" s="61"/>
      <c r="C46" s="62"/>
      <c r="D46" s="63"/>
      <c r="E46" s="64"/>
      <c r="F46" s="65"/>
      <c r="G46" s="93"/>
      <c r="H46" s="66"/>
      <c r="I46" s="67"/>
      <c r="J46" s="67"/>
      <c r="K46" s="80"/>
    </row>
    <row r="47" spans="1:16" ht="15.75" customHeight="1">
      <c r="A47" s="17"/>
      <c r="B47" s="11"/>
      <c r="C47" s="11"/>
      <c r="D47" s="12"/>
      <c r="E47" s="21"/>
      <c r="F47" s="11"/>
      <c r="G47" s="33" t="s">
        <v>26</v>
      </c>
      <c r="H47" s="51" t="s">
        <v>4</v>
      </c>
      <c r="I47" s="50"/>
      <c r="J47" s="50">
        <f>SUM(J21:J46)</f>
        <v>35798</v>
      </c>
      <c r="K47" s="60"/>
    </row>
    <row r="48" spans="1:16" ht="15.75" customHeight="1">
      <c r="A48" s="17"/>
      <c r="B48" s="11"/>
      <c r="C48" s="11"/>
      <c r="D48" s="12"/>
      <c r="E48" s="44"/>
      <c r="F48" s="42"/>
      <c r="G48" s="43" t="s">
        <v>19</v>
      </c>
      <c r="H48" s="52" t="s">
        <v>4</v>
      </c>
      <c r="I48" s="53"/>
      <c r="J48" s="53">
        <v>150</v>
      </c>
      <c r="K48" s="58"/>
    </row>
    <row r="49" spans="1:230" ht="15.75" customHeight="1">
      <c r="A49" s="17"/>
      <c r="B49" s="11"/>
      <c r="C49" s="11"/>
      <c r="D49" s="12"/>
      <c r="E49" s="45"/>
      <c r="F49" s="46"/>
      <c r="G49" s="57" t="s">
        <v>2</v>
      </c>
      <c r="H49" s="54" t="s">
        <v>4</v>
      </c>
      <c r="I49" s="55"/>
      <c r="J49" s="55">
        <v>0</v>
      </c>
      <c r="K49" s="59"/>
    </row>
    <row r="50" spans="1:230" ht="15.75" customHeight="1" thickBot="1">
      <c r="A50" s="17"/>
      <c r="B50" s="62"/>
      <c r="C50" s="62"/>
      <c r="D50" s="61"/>
      <c r="E50" s="70"/>
      <c r="F50" s="71"/>
      <c r="G50" s="72" t="s">
        <v>20</v>
      </c>
      <c r="H50" s="73" t="s">
        <v>4</v>
      </c>
      <c r="I50" s="74"/>
      <c r="J50" s="74"/>
      <c r="K50" s="75"/>
    </row>
    <row r="51" spans="1:230" ht="15.75" customHeight="1">
      <c r="A51" s="17"/>
      <c r="B51" s="11"/>
      <c r="C51" s="11"/>
      <c r="D51" s="12"/>
      <c r="E51" s="21"/>
      <c r="F51" s="11"/>
      <c r="G51" s="31" t="s">
        <v>33</v>
      </c>
      <c r="H51" s="51" t="s">
        <v>4</v>
      </c>
      <c r="I51" s="50"/>
      <c r="J51" s="50">
        <f>IF(J47&lt;150, 150, J47)</f>
        <v>35798</v>
      </c>
      <c r="K51" s="60"/>
    </row>
    <row r="52" spans="1:230" ht="15.75" customHeight="1" thickBot="1">
      <c r="A52" s="17"/>
      <c r="B52" s="62"/>
      <c r="C52" s="62"/>
      <c r="D52" s="61"/>
      <c r="E52" s="64"/>
      <c r="F52" s="62"/>
      <c r="G52" s="68" t="s">
        <v>32</v>
      </c>
      <c r="H52" s="66" t="s">
        <v>4</v>
      </c>
      <c r="I52" s="67"/>
      <c r="J52" s="67"/>
      <c r="K52" s="69"/>
    </row>
    <row r="53" spans="1:230" ht="15.75" customHeight="1">
      <c r="A53" s="17"/>
      <c r="B53" s="11"/>
      <c r="C53" s="11"/>
      <c r="D53" s="12"/>
      <c r="E53" s="17"/>
      <c r="F53" s="11"/>
      <c r="G53" s="56" t="s">
        <v>26</v>
      </c>
      <c r="H53" s="51" t="s">
        <v>4</v>
      </c>
      <c r="I53" s="50"/>
      <c r="J53" s="51">
        <f>SUM(J51:J52)</f>
        <v>35798</v>
      </c>
      <c r="K53" s="60"/>
    </row>
    <row r="54" spans="1:230" ht="15.75" customHeight="1">
      <c r="A54" s="17"/>
      <c r="B54" s="11"/>
      <c r="C54" s="11"/>
      <c r="D54" s="12"/>
      <c r="E54" s="17"/>
      <c r="F54" s="11"/>
      <c r="G54" s="56"/>
      <c r="H54" s="51"/>
      <c r="I54" s="50"/>
      <c r="J54" s="51"/>
      <c r="K54" s="60"/>
    </row>
    <row r="55" spans="1:230" s="17" customFormat="1" ht="15.75" customHeight="1">
      <c r="B55" s="27" t="s">
        <v>42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7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44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8" t="s">
        <v>31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18" t="s">
        <v>63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60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87" t="s">
        <v>61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87" t="s">
        <v>62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18"/>
      <c r="E63" s="11"/>
      <c r="F63" s="11"/>
      <c r="G63" s="13"/>
      <c r="H63" s="19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C64" s="11"/>
      <c r="D64" s="76" t="s">
        <v>34</v>
      </c>
      <c r="E64" s="11"/>
      <c r="F64" s="11"/>
      <c r="G64" s="13"/>
      <c r="H64" s="14"/>
      <c r="I64" s="11"/>
      <c r="J64" s="78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56" t="s">
        <v>35</v>
      </c>
      <c r="E65" s="18" t="s">
        <v>70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56"/>
      <c r="E66" s="18" t="s">
        <v>54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36</v>
      </c>
      <c r="E67" s="90" t="s">
        <v>53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37</v>
      </c>
      <c r="E68" s="17" t="s">
        <v>5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38</v>
      </c>
      <c r="E69" s="22" t="s">
        <v>21</v>
      </c>
      <c r="K69" s="21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39</v>
      </c>
      <c r="E70" s="23" t="s">
        <v>48</v>
      </c>
      <c r="K70" s="21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40</v>
      </c>
      <c r="E71" s="17" t="s">
        <v>49</v>
      </c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 t="s">
        <v>41</v>
      </c>
      <c r="E72" s="11" t="s">
        <v>22</v>
      </c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43</v>
      </c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8"/>
      <c r="C77" s="8"/>
      <c r="D77" s="11"/>
      <c r="E77" s="11"/>
      <c r="F77" s="11"/>
      <c r="G77" s="24"/>
      <c r="H77" s="11"/>
      <c r="I77" s="11"/>
      <c r="J77" s="24"/>
      <c r="K77" s="25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58</v>
      </c>
      <c r="C78" s="11"/>
      <c r="D78" s="11"/>
      <c r="E78" s="11"/>
      <c r="F78" s="11"/>
      <c r="G78" s="24"/>
      <c r="H78" s="11"/>
      <c r="I78" s="11"/>
      <c r="J78" s="24"/>
      <c r="K78" s="24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 t="s">
        <v>57</v>
      </c>
      <c r="C79" s="8"/>
      <c r="D79" s="11"/>
      <c r="E79" s="11"/>
      <c r="F79" s="11"/>
      <c r="G79" s="24"/>
      <c r="H79" s="11"/>
      <c r="I79" s="11"/>
      <c r="J79" s="24"/>
      <c r="K79" s="24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2012-03-21T12:43:13Z</cp:lastPrinted>
  <dcterms:created xsi:type="dcterms:W3CDTF">2000-06-29T05:08:18Z</dcterms:created>
  <dcterms:modified xsi:type="dcterms:W3CDTF">2012-03-22T08:01:51Z</dcterms:modified>
</cp:coreProperties>
</file>