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<sst xmlns="http://schemas.openxmlformats.org/spreadsheetml/2006/main" count="96" uniqueCount="83">
  <si>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</si>
  <si>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</si>
  <si>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</si>
  <si>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</si>
  <si>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</si>
  <si>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</si>
  <si>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</si>
  <si>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</si>
  <si>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</si>
  <si>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</si>
  <si>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</si>
  <si>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</si>
  <si>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</si>
  <si>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</si>
  <si>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</si>
  <si>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</si>
  <si>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</si>
  <si>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</si>
  <si>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</si>
  <si>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</si>
  <si>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</si>
  <si>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</si>
  <si>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</si>
  <si>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</si>
  <si>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</si>
  <si>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</si>
  <si>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</si>
  <si>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</si>
  <si>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</si>
  <si>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</si>
  <si>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</si>
  <si>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</si>
  <si>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</si>
  <si>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</si>
  <si>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</si>
  <si>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</si>
  <si>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</si>
  <si>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</si>
  <si>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</si>
  <si>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</si>
  <si>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</si>
  <si>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</si>
  <si>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</si>
  <si>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</si>
  <si>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</si>
  <si>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</si>
  <si>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</si>
  <si>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</si>
  <si>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</si>
  <si>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</si>
  <si>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</si>
  <si>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</si>
  <si>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</si>
  <si>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</si>
  <si>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</si>
  <si>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</si>
  <si>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</si>
  <si>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</si>
  <si>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</si>
  <si>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</si>
  <si>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</si>
  <si>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</si>
  <si>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</si>
  <si>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</si>
  <si>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</si>
  <si>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</si>
  <si>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</si>
  <si>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</si>
  <si>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</si>
  <si>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</si>
  <si>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Q2012RH104</t>
  </si>
  <si>
    <t>AVP301–QSD5C–XXXX-W</t>
  </si>
  <si>
    <t>AVP positioner</t>
  </si>
  <si>
    <t>Dipl.eng.Velizar Pachedzhiev,</t>
  </si>
  <si>
    <t>105 Tsar Simeon Veliki Blvr.</t>
  </si>
  <si>
    <t>EUROPE Business Centre; 3-rd floor, Office A</t>
  </si>
  <si>
    <t>BG-6000 Stara Zagora,Bulgaria</t>
  </si>
  <si>
    <t>Tel./Fax:+359 42 983 177;mobile:+359 887 267 375</t>
  </si>
  <si>
    <t>SEDONA-OP Ltd</t>
  </si>
  <si>
    <t>Waterproof</t>
  </si>
  <si>
    <t>Air pressure: 450 to 700Kpas</t>
  </si>
  <si>
    <t>With reversing relay for double acting actuator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</si>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</sst>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4" t="s">
        <v>78</v>
      </c>
      <c r="F7" s="84"/>
      <c r="G7" s="21"/>
      <c r="H7" s="33" t="s">
        <v>1</v>
      </c>
      <c r="I7" s="17"/>
      <c r="J7" s="76">
        <v>40987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74</v>
      </c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75</v>
      </c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76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4" t="s">
        <v>73</v>
      </c>
      <c r="E11" s="17"/>
      <c r="F11" s="83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4" t="s">
        <v>77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4"/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4"/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02" t="s">
        <v>71</v>
      </c>
      <c r="E22" s="99" t="s">
        <v>72</v>
      </c>
      <c r="G22" s="107">
        <v>4</v>
      </c>
      <c r="H22" s="104">
        <v>896</v>
      </c>
      <c r="I22" s="49"/>
      <c r="J22" s="49">
        <f>G22*H22</f>
        <v>3584</v>
      </c>
      <c r="K22" s="78" t="s">
        <v>82</v>
      </c>
      <c r="L22" s="105">
        <f>165+5+45</f>
        <v>215</v>
      </c>
      <c r="M22" s="17">
        <v>0.25</v>
      </c>
      <c r="N22" s="110">
        <f>L22*1000*M22/100</f>
        <v>537.5</v>
      </c>
      <c r="O22" s="111">
        <v>0.4</v>
      </c>
      <c r="P22" s="17">
        <f>N22/(1-O22)</f>
        <v>895.83333333333337</v>
      </c>
    </row>
    <row r="23" spans="1:16" s="93" customFormat="1" ht="15.75" customHeight="1">
      <c r="B23" s="100"/>
      <c r="C23" s="97"/>
      <c r="D23" s="102"/>
      <c r="E23" s="101" t="s">
        <v>79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80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81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/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/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/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9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0" t="s">
        <v>4</v>
      </c>
      <c r="I30" s="49"/>
      <c r="J30" s="49">
        <f>SUM(J21:J29)</f>
        <v>3584</v>
      </c>
      <c r="K30" s="59"/>
    </row>
    <row r="31" spans="1:16" ht="15.75" customHeight="1">
      <c r="A31" s="17"/>
      <c r="B31" s="11"/>
      <c r="C31" s="11"/>
      <c r="D31" s="12"/>
      <c r="E31" s="43"/>
      <c r="F31" s="41"/>
      <c r="G31" s="42" t="s">
        <v>19</v>
      </c>
      <c r="H31" s="51" t="s">
        <v>4</v>
      </c>
      <c r="I31" s="52"/>
      <c r="J31" s="52">
        <v>150</v>
      </c>
      <c r="K31" s="57"/>
    </row>
    <row r="32" spans="1:16" ht="15.75" customHeight="1">
      <c r="A32" s="17"/>
      <c r="B32" s="11"/>
      <c r="C32" s="11"/>
      <c r="D32" s="12"/>
      <c r="E32" s="44"/>
      <c r="F32" s="45"/>
      <c r="G32" s="56" t="s">
        <v>2</v>
      </c>
      <c r="H32" s="53" t="s">
        <v>4</v>
      </c>
      <c r="I32" s="54"/>
      <c r="J32" s="54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71" t="s">
        <v>20</v>
      </c>
      <c r="H33" s="72" t="s">
        <v>4</v>
      </c>
      <c r="I33" s="73"/>
      <c r="J33" s="73"/>
      <c r="K33" s="74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0" t="s">
        <v>4</v>
      </c>
      <c r="I34" s="49"/>
      <c r="J34" s="49">
        <f>IF(J30&lt;150, 150, J30)</f>
        <v>3584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5" t="s">
        <v>26</v>
      </c>
      <c r="H36" s="50" t="s">
        <v>4</v>
      </c>
      <c r="I36" s="49"/>
      <c r="J36" s="50">
        <f>SUM(J34:J35)</f>
        <v>3584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5"/>
      <c r="H37" s="50"/>
      <c r="I37" s="49"/>
      <c r="J37" s="50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61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62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63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34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35</v>
      </c>
      <c r="E48" s="18" t="s">
        <v>54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55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36</v>
      </c>
      <c r="E50" s="89" t="s">
        <v>53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37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38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39</v>
      </c>
      <c r="E53" s="23" t="s">
        <v>48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40</v>
      </c>
      <c r="E54" s="17" t="s">
        <v>49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2012-03-19T09:45:12Z</dcterms:modified>
</cp:coreProperties>
</file>