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2" i="1" l="1"/>
  <c r="N22" i="1" l="1"/>
  <c r="P22" i="1" s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<sst xmlns="http://schemas.openxmlformats.org/spreadsheetml/2006/main" count="98" uniqueCount="85">
  <si>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</si>
  <si>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</si>
  <si>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</si>
  <si>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</si>
  <si>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</si>
  <si>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</si>
  <si>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</si>
  <si>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</si>
  <si>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</si>
  <si>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</si>
  <si>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</si>
  <si>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</si>
  <si>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</si>
  <si>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</si>
  <si>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</si>
  <si>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</si>
  <si>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</si>
  <si>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</si>
  <si>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</si>
  <si>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</si>
  <si>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</si>
  <si>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</si>
  <si>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</si>
  <si>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</si>
  <si>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</si>
  <si>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</si>
  <si>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</si>
  <si>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</si>
  <si>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</si>
  <si>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</si>
  <si>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</si>
  <si>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</si>
  <si>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</si>
  <si>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</si>
  <si>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</si>
  <si>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</si>
  <si>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</si>
  <si>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</si>
  <si>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</si>
  <si>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</si>
  <si>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</si>
  <si>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</si>
  <si>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</si>
  <si>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</si>
  <si>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</si>
  <si>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</si>
  <si>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</si>
  <si>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</si>
  <si>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</si>
  <si>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</si>
  <si>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</si>
  <si>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</si>
  <si>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</si>
  <si>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</si>
  <si>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</si>
  <si>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</si>
  <si>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</si>
  <si>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</si>
  <si>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</si>
  <si>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</si>
  <si>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</si>
  <si>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</si>
  <si>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</si>
  <si>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</si>
  <si>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</si>
  <si>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</si>
  <si>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</si>
  <si>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</si>
  <si>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</si>
  <si>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</si>
  <si>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Q2012RH104</t>
  </si>
  <si>
    <t>AVP positioner</t>
  </si>
  <si>
    <t>Dipl.eng.Velizar Pachedzhiev,</t>
  </si>
  <si>
    <t>105 Tsar Simeon Veliki Blvr.</t>
  </si>
  <si>
    <t>EUROPE Business Centre; 3-rd floor, Office A</t>
  </si>
  <si>
    <t>BG-6000 Stara Zagora,Bulgaria</t>
  </si>
  <si>
    <t>Tel./Fax:+359 42 983 177;mobile:+359 887 267 375</t>
  </si>
  <si>
    <t>SEDONA-OP Ltd</t>
  </si>
  <si>
    <t>Waterproof</t>
  </si>
  <si>
    <t>Air pressure: 450 to 700Kpas</t>
  </si>
  <si>
    <t>With reversing relay for double acting actuator</t>
  </si>
  <si>
    <t>6</t>
  </si>
  <si>
    <t>Rev1</t>
  </si>
  <si>
    <t>AVP301–XSD5C–XXXX-W</t>
  </si>
  <si>
    <t>Keep same price as REv0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</si>
</sst>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P24" sqref="P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 t="s">
        <v>82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L6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12" t="s">
        <v>77</v>
      </c>
      <c r="F7" s="84"/>
      <c r="G7" s="21"/>
      <c r="H7" s="33" t="s">
        <v>1</v>
      </c>
      <c r="I7" s="17"/>
      <c r="J7" s="76">
        <v>41215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2" t="s">
        <v>73</v>
      </c>
      <c r="F8" s="83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2" t="s">
        <v>74</v>
      </c>
      <c r="F9" s="83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2" t="s">
        <v>75</v>
      </c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2" t="s">
        <v>72</v>
      </c>
      <c r="E11" s="17"/>
      <c r="F11" s="83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2" t="s">
        <v>76</v>
      </c>
      <c r="E12" s="17"/>
      <c r="F12" s="83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12"/>
      <c r="E13" s="17"/>
      <c r="F13" s="83"/>
      <c r="G13" s="17"/>
      <c r="H13" s="20" t="s">
        <v>50</v>
      </c>
      <c r="I13" s="21"/>
      <c r="J13" s="81" t="s">
        <v>46</v>
      </c>
      <c r="K13" s="21"/>
      <c r="L13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12"/>
      <c r="E14" s="17"/>
      <c r="F14" s="83"/>
      <c r="G14" s="17"/>
      <c r="H14" s="20" t="s">
        <v>29</v>
      </c>
      <c r="J14" s="85" t="s">
        <v>51</v>
      </c>
      <c r="K14" s="21"/>
      <c r="L14"/>
      <c r="M14"/>
      <c r="N14"/>
      <c r="O14"/>
      <c r="P14"/>
    </row>
    <row r="15" spans="1:230" ht="15.75" customHeight="1">
      <c r="A15" s="17"/>
      <c r="B15" s="82" t="s">
        <v>47</v>
      </c>
      <c r="C15" s="17"/>
      <c r="E15" s="17"/>
      <c r="F15" s="83"/>
      <c r="G15" s="17"/>
      <c r="H15" s="20" t="s">
        <v>45</v>
      </c>
      <c r="J15" s="87" t="s">
        <v>60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D16"/>
      <c r="E16" s="17"/>
      <c r="F16" s="83"/>
      <c r="G16" s="17"/>
      <c r="H16" s="20" t="s">
        <v>47</v>
      </c>
      <c r="I16" s="21"/>
      <c r="J16" s="88" t="s">
        <v>57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17" customFormat="1" ht="15.75" customHeight="1">
      <c r="B21" s="97"/>
      <c r="C21" s="98"/>
      <c r="D21" s="102"/>
      <c r="E21" s="99"/>
      <c r="G21" s="103"/>
      <c r="H21" s="104"/>
      <c r="I21" s="49"/>
      <c r="J21" s="49"/>
      <c r="K21" s="78"/>
      <c r="L21" s="109" t="s">
        <v>65</v>
      </c>
      <c r="M21" s="96" t="s">
        <v>66</v>
      </c>
      <c r="N21" s="94" t="s">
        <v>67</v>
      </c>
      <c r="O21" s="95" t="s">
        <v>68</v>
      </c>
      <c r="P21" s="93" t="s">
        <v>69</v>
      </c>
    </row>
    <row r="22" spans="1:16" s="17" customFormat="1" ht="15.75" customHeight="1">
      <c r="B22" s="97">
        <v>1</v>
      </c>
      <c r="C22" s="98"/>
      <c r="D22" s="102" t="s">
        <v>83</v>
      </c>
      <c r="E22" s="99" t="s">
        <v>71</v>
      </c>
      <c r="G22" s="107">
        <v>2</v>
      </c>
      <c r="H22" s="104">
        <v>896</v>
      </c>
      <c r="I22" s="49"/>
      <c r="J22" s="49">
        <f>G22*H22</f>
        <v>1792</v>
      </c>
      <c r="K22" s="78" t="s">
        <v>81</v>
      </c>
      <c r="L22" s="105">
        <f>165+45</f>
        <v>210</v>
      </c>
      <c r="M22" s="17">
        <v>0.25</v>
      </c>
      <c r="N22" s="110">
        <f>L22*1000*M22/100</f>
        <v>525</v>
      </c>
      <c r="O22" s="111">
        <v>0.4</v>
      </c>
      <c r="P22" s="17">
        <f>N22/(1-O22)</f>
        <v>875</v>
      </c>
    </row>
    <row r="23" spans="1:16" s="93" customFormat="1" ht="15.75" customHeight="1">
      <c r="B23" s="100"/>
      <c r="C23" s="97"/>
      <c r="D23" s="102"/>
      <c r="E23" s="101" t="s">
        <v>78</v>
      </c>
      <c r="G23" s="108"/>
      <c r="H23" s="104"/>
      <c r="I23" s="92"/>
      <c r="J23" s="49"/>
      <c r="K23" s="78"/>
      <c r="L23" s="106"/>
      <c r="M23" s="96"/>
      <c r="N23" s="94"/>
      <c r="O23" s="95"/>
      <c r="P23" s="93" t="s">
        <v>84</v>
      </c>
    </row>
    <row r="24" spans="1:16" s="93" customFormat="1" ht="15.75" customHeight="1">
      <c r="B24" s="97"/>
      <c r="C24" s="97"/>
      <c r="D24" s="102"/>
      <c r="E24" s="101" t="s">
        <v>79</v>
      </c>
      <c r="G24" s="108"/>
      <c r="H24" s="104"/>
      <c r="I24" s="92"/>
      <c r="J24" s="49"/>
      <c r="K24" s="78"/>
      <c r="L24" s="106"/>
      <c r="M24" s="17"/>
      <c r="N24" s="110"/>
      <c r="O24" s="111"/>
      <c r="P24" s="17"/>
    </row>
    <row r="25" spans="1:16" s="93" customFormat="1" ht="15.75" customHeight="1">
      <c r="B25" s="97"/>
      <c r="C25" s="97"/>
      <c r="D25" s="102"/>
      <c r="E25" s="101" t="s">
        <v>80</v>
      </c>
      <c r="G25" s="108"/>
      <c r="H25" s="104"/>
      <c r="I25" s="92"/>
      <c r="J25" s="49"/>
      <c r="K25" s="78"/>
      <c r="L25" s="106"/>
      <c r="M25" s="96"/>
      <c r="N25" s="94"/>
      <c r="O25" s="95"/>
    </row>
    <row r="26" spans="1:16" s="93" customFormat="1" ht="15.75" customHeight="1">
      <c r="B26" s="97"/>
      <c r="C26" s="97"/>
      <c r="D26" s="102"/>
      <c r="E26" s="101"/>
      <c r="G26" s="108"/>
      <c r="H26" s="104"/>
      <c r="I26" s="92"/>
      <c r="J26" s="49"/>
      <c r="K26" s="78"/>
      <c r="L26" s="106"/>
      <c r="M26" s="17"/>
      <c r="N26" s="110"/>
      <c r="O26" s="111"/>
      <c r="P26" s="17"/>
    </row>
    <row r="27" spans="1:16" s="93" customFormat="1" ht="15.75" customHeight="1">
      <c r="B27" s="97"/>
      <c r="C27" s="97"/>
      <c r="D27" s="102"/>
      <c r="E27" s="101"/>
      <c r="H27" s="104"/>
      <c r="I27" s="92"/>
      <c r="J27" s="49"/>
      <c r="K27" s="78"/>
      <c r="M27" s="96"/>
      <c r="N27" s="94"/>
      <c r="O27" s="95"/>
    </row>
    <row r="28" spans="1:16" s="93" customFormat="1" ht="15.75" customHeight="1">
      <c r="B28" s="97"/>
      <c r="C28" s="97"/>
      <c r="D28" s="102"/>
      <c r="E28" s="101"/>
      <c r="H28" s="104"/>
      <c r="I28" s="92"/>
      <c r="J28" s="92"/>
      <c r="K28" s="92"/>
    </row>
    <row r="29" spans="1:16" ht="15.75" customHeight="1" thickBot="1">
      <c r="A29" s="17"/>
      <c r="B29" s="60"/>
      <c r="C29" s="61"/>
      <c r="D29" s="62"/>
      <c r="E29" s="63"/>
      <c r="F29" s="64"/>
      <c r="G29" s="91"/>
      <c r="H29" s="65"/>
      <c r="I29" s="66"/>
      <c r="J29" s="66"/>
      <c r="K29" s="79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0" t="s">
        <v>4</v>
      </c>
      <c r="I30" s="49"/>
      <c r="J30" s="49">
        <f>SUM(J21:J29)</f>
        <v>1792</v>
      </c>
      <c r="K30" s="59"/>
    </row>
    <row r="31" spans="1:16" ht="15.75" customHeight="1">
      <c r="A31" s="17"/>
      <c r="B31" s="11"/>
      <c r="C31" s="11"/>
      <c r="D31" s="12"/>
      <c r="E31" s="43"/>
      <c r="F31" s="41"/>
      <c r="G31" s="42" t="s">
        <v>19</v>
      </c>
      <c r="H31" s="51" t="s">
        <v>4</v>
      </c>
      <c r="I31" s="52"/>
      <c r="J31" s="52">
        <v>150</v>
      </c>
      <c r="K31" s="57"/>
    </row>
    <row r="32" spans="1:16" ht="15.75" customHeight="1">
      <c r="A32" s="17"/>
      <c r="B32" s="11"/>
      <c r="C32" s="11"/>
      <c r="D32" s="12"/>
      <c r="E32" s="44"/>
      <c r="F32" s="45"/>
      <c r="G32" s="56" t="s">
        <v>2</v>
      </c>
      <c r="H32" s="53" t="s">
        <v>4</v>
      </c>
      <c r="I32" s="54"/>
      <c r="J32" s="54">
        <v>0</v>
      </c>
      <c r="K32" s="58"/>
    </row>
    <row r="33" spans="1:230" ht="15.75" customHeight="1" thickBot="1">
      <c r="A33" s="17"/>
      <c r="B33" s="61"/>
      <c r="C33" s="61"/>
      <c r="D33" s="60"/>
      <c r="E33" s="69"/>
      <c r="F33" s="70"/>
      <c r="G33" s="71" t="s">
        <v>20</v>
      </c>
      <c r="H33" s="72" t="s">
        <v>4</v>
      </c>
      <c r="I33" s="73"/>
      <c r="J33" s="73"/>
      <c r="K33" s="74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0" t="s">
        <v>4</v>
      </c>
      <c r="I34" s="49"/>
      <c r="J34" s="49">
        <f>IF(J30&lt;150, 150, J30)</f>
        <v>1792</v>
      </c>
      <c r="K34" s="59"/>
    </row>
    <row r="35" spans="1:230" ht="15.75" customHeight="1" thickBot="1">
      <c r="A35" s="17"/>
      <c r="B35" s="61"/>
      <c r="C35" s="61"/>
      <c r="D35" s="60"/>
      <c r="E35" s="63"/>
      <c r="F35" s="61"/>
      <c r="G35" s="67" t="s">
        <v>32</v>
      </c>
      <c r="H35" s="65" t="s">
        <v>4</v>
      </c>
      <c r="I35" s="66"/>
      <c r="J35" s="66"/>
      <c r="K35" s="68"/>
    </row>
    <row r="36" spans="1:230" ht="15.75" customHeight="1">
      <c r="A36" s="17"/>
      <c r="B36" s="11"/>
      <c r="C36" s="11"/>
      <c r="D36" s="12"/>
      <c r="E36" s="17"/>
      <c r="F36" s="11"/>
      <c r="G36" s="55" t="s">
        <v>26</v>
      </c>
      <c r="H36" s="50" t="s">
        <v>4</v>
      </c>
      <c r="I36" s="49"/>
      <c r="J36" s="50">
        <f>SUM(J34:J35)</f>
        <v>1792</v>
      </c>
      <c r="K36" s="59"/>
    </row>
    <row r="37" spans="1:230" ht="15.75" customHeight="1">
      <c r="A37" s="17"/>
      <c r="B37" s="11"/>
      <c r="C37" s="11"/>
      <c r="D37" s="12"/>
      <c r="E37" s="17"/>
      <c r="F37" s="11"/>
      <c r="G37" s="55"/>
      <c r="H37" s="50"/>
      <c r="I37" s="49"/>
      <c r="J37" s="50"/>
      <c r="K37" s="59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</row>
    <row r="43" spans="1:230" s="17" customFormat="1" ht="15.75" customHeight="1">
      <c r="B43" s="86" t="s">
        <v>61</v>
      </c>
      <c r="E43" s="11"/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B44" s="86" t="s">
        <v>62</v>
      </c>
      <c r="E44" s="11"/>
      <c r="F44" s="11"/>
      <c r="G44" s="13"/>
      <c r="H44" s="14"/>
      <c r="I44" s="11"/>
      <c r="J44" s="15"/>
      <c r="K44" s="16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86" t="s">
        <v>63</v>
      </c>
      <c r="E45" s="11"/>
      <c r="F45" s="11"/>
      <c r="G45" s="13"/>
      <c r="H45" s="14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C47" s="11"/>
      <c r="D47" s="75" t="s">
        <v>34</v>
      </c>
      <c r="E47" s="11"/>
      <c r="F47" s="11"/>
      <c r="G47" s="13"/>
      <c r="H47" s="14"/>
      <c r="I47" s="11"/>
      <c r="J47" s="77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11"/>
      <c r="C48" s="11"/>
      <c r="D48" s="55" t="s">
        <v>35</v>
      </c>
      <c r="E48" s="18" t="s">
        <v>54</v>
      </c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11"/>
      <c r="C49" s="11"/>
      <c r="D49" s="55"/>
      <c r="E49" s="18" t="s">
        <v>55</v>
      </c>
      <c r="F49" s="11"/>
      <c r="G49" s="13"/>
      <c r="H49" s="14"/>
      <c r="I49" s="11"/>
      <c r="J49" s="15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D50" s="26" t="s">
        <v>36</v>
      </c>
      <c r="E50" s="89" t="s">
        <v>53</v>
      </c>
      <c r="K50" s="21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D51" s="26" t="s">
        <v>37</v>
      </c>
      <c r="E51" s="17" t="s">
        <v>5</v>
      </c>
      <c r="K51" s="2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D52" s="26" t="s">
        <v>38</v>
      </c>
      <c r="E52" s="22" t="s">
        <v>21</v>
      </c>
      <c r="K52" s="21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D53" s="26" t="s">
        <v>39</v>
      </c>
      <c r="E53" s="23" t="s">
        <v>48</v>
      </c>
      <c r="K53" s="2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D54" s="26" t="s">
        <v>40</v>
      </c>
      <c r="E54" s="17" t="s">
        <v>49</v>
      </c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2012-11-02T05:37:12Z</dcterms:modified>
</cp:coreProperties>
</file>