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QUOTE!$A$1:$K$61</definedName>
  </definedNames>
  <calcPr calcId="145621"/>
</workbook>
</file>

<file path=xl/calcChain.xml><?xml version="1.0" encoding="utf-8"?>
<calcChain xmlns="http://schemas.openxmlformats.org/spreadsheetml/2006/main">
  <c r="N27" i="1" l="1"/>
  <c r="P28" i="1"/>
  <c r="O28" i="1"/>
  <c r="P27" i="1"/>
  <c r="P25" i="1"/>
  <c r="O25" i="1" s="1"/>
  <c r="P24" i="1"/>
  <c r="O24" i="1" s="1"/>
  <c r="P22" i="1"/>
  <c r="O22" i="1" s="1"/>
  <c r="O21" i="1"/>
  <c r="P21" i="1"/>
  <c r="N28" i="1"/>
  <c r="J28" i="1"/>
  <c r="J27" i="1"/>
  <c r="N25" i="1"/>
  <c r="J25" i="1"/>
  <c r="N24" i="1"/>
  <c r="J24" i="1"/>
  <c r="J22" i="1"/>
  <c r="N22" i="1"/>
  <c r="N21" i="1"/>
  <c r="J21" i="1" l="1"/>
  <c r="J32" i="1" l="1"/>
  <c r="J36" i="1" s="1"/>
  <c r="J38" i="1" s="1"/>
</calcChain>
</file>

<file path=xl/sharedStrings.xml><?xml version="1.0" encoding="utf-8"?>
<sst xmlns="http://schemas.openxmlformats.org/spreadsheetml/2006/main" count="103" uniqueCount="80">
  <si>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</si>
  <si>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</si>
  <si>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</si>
  <si>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</si>
  <si>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</si>
  <si>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</si>
  <si>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</si>
  <si>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</si>
  <si>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</si>
  <si>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</si>
  <si>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</si>
  <si>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</si>
  <si>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</si>
  <si>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</si>
  <si>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</si>
  <si>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</si>
  <si>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</si>
  <si>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</si>
  <si>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</si>
  <si>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</si>
  <si>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</si>
  <si>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</si>
  <si>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</si>
  <si>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</si>
  <si>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</si>
  <si>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</si>
  <si>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</si>
  <si>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</si>
  <si>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</si>
  <si>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</si>
  <si>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</si>
  <si>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</si>
  <si>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</si>
  <si>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</si>
  <si>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</si>
  <si>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</si>
  <si>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</si>
  <si>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</si>
  <si>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</si>
  <si>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</si>
  <si>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</si>
  <si>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</si>
  <si>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</si>
  <si>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</si>
  <si>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</si>
  <si>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</si>
  <si>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</si>
  <si>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</si>
  <si>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</si>
  <si>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</si>
  <si>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</si>
  <si>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</si>
  <si>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</si>
  <si>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</si>
  <si>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</si>
  <si>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</si>
  <si>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</si>
  <si>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</si>
  <si>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</si>
  <si>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</si>
  <si>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</si>
  <si>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</si>
  <si>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Q2012RH103</t>
  </si>
  <si>
    <t>Armen Instrument</t>
  </si>
  <si>
    <t>Z.I de Kermelin</t>
  </si>
  <si>
    <t>16 Rue Ampère</t>
  </si>
  <si>
    <t>F-56890 SAINT AVE</t>
  </si>
  <si>
    <t>Tel : 33 (0) 2 97 61 84 00</t>
  </si>
  <si>
    <t>Fax : 33 (0) 2 97 61 85 00</t>
  </si>
  <si>
    <t>Frédéric Dijoux</t>
  </si>
  <si>
    <t>frederic.dijoux@armen-instrument.com</t>
  </si>
  <si>
    <t xml:space="preserve">HPQ-D22 </t>
  </si>
  <si>
    <t>HPQ-B02</t>
  </si>
  <si>
    <t>Liquid Leak detector</t>
  </si>
  <si>
    <t>Bracket (per 10)</t>
  </si>
  <si>
    <t>cout</t>
  </si>
  <si>
    <t>list</t>
  </si>
  <si>
    <t>distr</t>
  </si>
  <si>
    <t>cost</t>
  </si>
  <si>
    <t>dist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</si>
</sst>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168" fontId="6" fillId="0" borderId="0" xfId="2" applyNumberFormat="1" applyFont="1" applyBorder="1" applyAlignment="1" applyProtection="1">
      <alignment horizontal="right" vertical="center"/>
      <protection locked="0"/>
    </xf>
    <xf numFmtId="168" fontId="6" fillId="0" borderId="0" xfId="0" applyNumberFormat="1" applyFont="1" applyBorder="1" applyAlignment="1" applyProtection="1">
      <alignment horizontal="right" vertical="center"/>
      <protection locked="0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9" fontId="9" fillId="0" borderId="0" xfId="4" applyFont="1"/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8"/>
  <sheetViews>
    <sheetView tabSelected="1" zoomScaleNormal="100" workbookViewId="0">
      <selection activeCell="R29" sqref="R2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1" t="s">
        <v>24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2" t="s">
        <v>25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98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8" t="s">
        <v>63</v>
      </c>
      <c r="F7" s="21"/>
      <c r="G7" s="21"/>
      <c r="H7" s="33" t="s">
        <v>1</v>
      </c>
      <c r="I7" s="17"/>
      <c r="J7" s="75">
        <v>40984</v>
      </c>
      <c r="K7" s="21"/>
    </row>
    <row r="8" spans="1:230" ht="15.75" customHeight="1">
      <c r="A8" s="17"/>
      <c r="B8" s="21"/>
      <c r="C8" s="21"/>
      <c r="D8" s="98" t="s">
        <v>64</v>
      </c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98" t="s">
        <v>65</v>
      </c>
      <c r="F9" s="21"/>
      <c r="G9" s="33"/>
      <c r="H9" s="17"/>
      <c r="J9" s="17"/>
      <c r="K9" s="21"/>
      <c r="L9" s="100"/>
    </row>
    <row r="10" spans="1:230" ht="15.75" customHeight="1">
      <c r="A10" s="17"/>
      <c r="B10" s="21"/>
      <c r="C10" s="21"/>
      <c r="D10" s="98" t="s">
        <v>66</v>
      </c>
      <c r="F10" s="21"/>
      <c r="G10" s="21"/>
      <c r="H10" s="20" t="s">
        <v>16</v>
      </c>
      <c r="J10" s="17"/>
      <c r="K10" s="35"/>
      <c r="L10" s="100"/>
    </row>
    <row r="11" spans="1:230" ht="15.75" customHeight="1">
      <c r="A11" s="17"/>
      <c r="B11" s="77" t="s">
        <v>27</v>
      </c>
      <c r="C11" s="21"/>
      <c r="D11" s="98" t="s">
        <v>69</v>
      </c>
      <c r="E11" s="8"/>
      <c r="F11" s="21"/>
      <c r="G11" s="17"/>
      <c r="H11" s="20" t="s">
        <v>17</v>
      </c>
      <c r="I11" s="20"/>
      <c r="J11" s="34" t="s">
        <v>62</v>
      </c>
      <c r="K11" s="21"/>
    </row>
    <row r="12" spans="1:230" ht="15.75" customHeight="1">
      <c r="A12" s="17"/>
      <c r="B12" s="77" t="s">
        <v>30</v>
      </c>
      <c r="C12" s="21"/>
      <c r="D12" s="98" t="s">
        <v>67</v>
      </c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77" t="s">
        <v>29</v>
      </c>
      <c r="C13" s="21"/>
      <c r="D13" s="98" t="s">
        <v>68</v>
      </c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98" t="s">
        <v>70</v>
      </c>
      <c r="E14" s="8"/>
      <c r="F14" s="21"/>
      <c r="G14" s="17"/>
      <c r="H14" s="20" t="s">
        <v>29</v>
      </c>
      <c r="J14" s="82" t="s">
        <v>53</v>
      </c>
      <c r="K14" s="21"/>
    </row>
    <row r="15" spans="1:230" ht="15.75" customHeight="1">
      <c r="A15" s="17"/>
      <c r="B15" s="79" t="s">
        <v>49</v>
      </c>
      <c r="C15" s="17"/>
      <c r="D15" s="98"/>
      <c r="E15" s="8"/>
      <c r="F15" s="21"/>
      <c r="G15" s="17"/>
      <c r="H15" s="20" t="s">
        <v>47</v>
      </c>
      <c r="J15" s="84" t="s">
        <v>60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57</v>
      </c>
      <c r="K16" s="21"/>
    </row>
    <row r="17" spans="1:18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8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8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8" ht="16.5" customHeight="1">
      <c r="A20" s="17"/>
      <c r="B20" s="98"/>
      <c r="C20" s="98"/>
      <c r="D20" s="98"/>
      <c r="E20" s="98"/>
      <c r="F20" s="39"/>
      <c r="G20" s="39"/>
      <c r="H20" s="49"/>
      <c r="I20" s="50"/>
      <c r="J20" s="50"/>
      <c r="K20" s="12"/>
      <c r="Q20" s="80" t="s">
        <v>75</v>
      </c>
    </row>
    <row r="21" spans="1:18" s="98" customFormat="1" ht="15.75" customHeight="1">
      <c r="B21" s="98">
        <v>1</v>
      </c>
      <c r="D21" s="98" t="s">
        <v>71</v>
      </c>
      <c r="E21" s="98" t="s">
        <v>73</v>
      </c>
      <c r="G21" s="99">
        <v>1</v>
      </c>
      <c r="H21" s="99">
        <v>213</v>
      </c>
      <c r="J21" s="98">
        <f>G21*H21</f>
        <v>213</v>
      </c>
      <c r="K21" s="99">
        <v>5</v>
      </c>
      <c r="L21" s="98">
        <v>201.36</v>
      </c>
      <c r="M21" s="98">
        <v>0.06</v>
      </c>
      <c r="N21" s="98">
        <f>L21*(1+M21)</f>
        <v>213.44160000000002</v>
      </c>
      <c r="O21" s="103">
        <f>1-P21/N21</f>
        <v>0.66568372800803588</v>
      </c>
      <c r="P21" s="98">
        <f>Q21*1.1</f>
        <v>71.357000000000014</v>
      </c>
      <c r="Q21" s="98">
        <v>64.87</v>
      </c>
      <c r="R21" s="98" t="s">
        <v>76</v>
      </c>
    </row>
    <row r="22" spans="1:18" s="98" customFormat="1" ht="15.75" customHeight="1">
      <c r="B22" s="98">
        <v>2</v>
      </c>
      <c r="D22" s="98" t="s">
        <v>72</v>
      </c>
      <c r="E22" s="98" t="s">
        <v>74</v>
      </c>
      <c r="G22" s="99">
        <v>1</v>
      </c>
      <c r="H22" s="99">
        <v>108</v>
      </c>
      <c r="J22" s="98">
        <f>G22*H22</f>
        <v>108</v>
      </c>
      <c r="K22" s="99">
        <v>5</v>
      </c>
      <c r="L22" s="98">
        <v>102</v>
      </c>
      <c r="M22" s="98">
        <v>0.06</v>
      </c>
      <c r="N22" s="98">
        <f>L22*(1+M22)</f>
        <v>108.12</v>
      </c>
      <c r="O22" s="103">
        <f>1-P22/N22</f>
        <v>0.665686274509804</v>
      </c>
      <c r="P22" s="98">
        <f>Q22*1.1</f>
        <v>36.146000000000001</v>
      </c>
      <c r="Q22" s="98">
        <v>32.86</v>
      </c>
      <c r="R22" s="98" t="s">
        <v>76</v>
      </c>
    </row>
    <row r="23" spans="1:18" s="98" customFormat="1" ht="15.75" customHeight="1"/>
    <row r="24" spans="1:18" s="98" customFormat="1" ht="15.75" customHeight="1">
      <c r="B24" s="98">
        <v>1</v>
      </c>
      <c r="D24" s="98" t="s">
        <v>71</v>
      </c>
      <c r="E24" s="98" t="s">
        <v>73</v>
      </c>
      <c r="G24" s="99">
        <v>10</v>
      </c>
      <c r="H24" s="99">
        <v>171</v>
      </c>
      <c r="J24" s="98">
        <f>G24*H24</f>
        <v>1710</v>
      </c>
      <c r="K24" s="99">
        <v>5</v>
      </c>
      <c r="L24" s="98">
        <v>161.09</v>
      </c>
      <c r="M24" s="98">
        <v>0.06</v>
      </c>
      <c r="N24" s="98">
        <f>L24*(1+M24)</f>
        <v>170.75540000000001</v>
      </c>
      <c r="O24" s="103">
        <f t="shared" ref="O24:O25" si="0">1-P24/N24</f>
        <v>0.58210984835618662</v>
      </c>
      <c r="P24" s="98">
        <f t="shared" ref="P24:P25" si="1">Q24*1.1</f>
        <v>71.357000000000014</v>
      </c>
      <c r="Q24" s="98">
        <v>64.87</v>
      </c>
      <c r="R24" s="98" t="s">
        <v>77</v>
      </c>
    </row>
    <row r="25" spans="1:18" s="98" customFormat="1" ht="15.75" customHeight="1">
      <c r="B25" s="98">
        <v>2</v>
      </c>
      <c r="D25" s="98" t="s">
        <v>72</v>
      </c>
      <c r="E25" s="98" t="s">
        <v>74</v>
      </c>
      <c r="G25" s="99">
        <v>1</v>
      </c>
      <c r="H25" s="99">
        <v>108</v>
      </c>
      <c r="J25" s="98">
        <f>G25*H25</f>
        <v>108</v>
      </c>
      <c r="K25" s="99">
        <v>5</v>
      </c>
      <c r="L25" s="98">
        <v>102</v>
      </c>
      <c r="M25" s="98">
        <v>0.06</v>
      </c>
      <c r="N25" s="98">
        <f>L25*(1+M25)</f>
        <v>108.12</v>
      </c>
      <c r="O25" s="103">
        <f t="shared" si="0"/>
        <v>0.665686274509804</v>
      </c>
      <c r="P25" s="98">
        <f t="shared" si="1"/>
        <v>36.146000000000001</v>
      </c>
      <c r="Q25" s="98">
        <v>32.86</v>
      </c>
      <c r="R25" s="98" t="s">
        <v>76</v>
      </c>
    </row>
    <row r="26" spans="1:18" s="98" customFormat="1" ht="15.75" customHeight="1"/>
    <row r="27" spans="1:18" s="98" customFormat="1" ht="15.75" customHeight="1">
      <c r="B27" s="98">
        <v>1</v>
      </c>
      <c r="D27" s="98" t="s">
        <v>71</v>
      </c>
      <c r="E27" s="98" t="s">
        <v>73</v>
      </c>
      <c r="G27" s="99">
        <v>100</v>
      </c>
      <c r="H27" s="99">
        <v>145</v>
      </c>
      <c r="J27" s="98">
        <f>G27*H27</f>
        <v>14500</v>
      </c>
      <c r="K27" s="99">
        <v>5</v>
      </c>
      <c r="L27" s="98">
        <v>161.09</v>
      </c>
      <c r="M27" s="98">
        <v>0.06</v>
      </c>
      <c r="N27" s="98">
        <f>P27/(1-O27)</f>
        <v>142.71400000000003</v>
      </c>
      <c r="O27" s="103">
        <v>0.5</v>
      </c>
      <c r="P27" s="98">
        <f t="shared" ref="P27:P28" si="2">Q27*1.1</f>
        <v>71.357000000000014</v>
      </c>
      <c r="Q27" s="98">
        <v>64.87</v>
      </c>
      <c r="R27" s="98" t="s">
        <v>78</v>
      </c>
    </row>
    <row r="28" spans="1:18" s="98" customFormat="1" ht="15.75" customHeight="1">
      <c r="B28" s="98">
        <v>2</v>
      </c>
      <c r="D28" s="98" t="s">
        <v>72</v>
      </c>
      <c r="E28" s="98" t="s">
        <v>74</v>
      </c>
      <c r="G28" s="99">
        <v>10</v>
      </c>
      <c r="H28" s="99">
        <v>86.5</v>
      </c>
      <c r="J28" s="98">
        <f>G28*H28</f>
        <v>865</v>
      </c>
      <c r="K28" s="99">
        <v>5</v>
      </c>
      <c r="L28" s="98">
        <v>81.599999999999994</v>
      </c>
      <c r="M28" s="98">
        <v>0.06</v>
      </c>
      <c r="N28" s="98">
        <f>L28*(1+M28)</f>
        <v>86.495999999999995</v>
      </c>
      <c r="O28" s="103">
        <f t="shared" ref="O27:O28" si="3">1-P28/N28</f>
        <v>0.58210784313725483</v>
      </c>
      <c r="P28" s="98">
        <f t="shared" si="2"/>
        <v>36.146000000000001</v>
      </c>
      <c r="Q28" s="98">
        <v>32.86</v>
      </c>
      <c r="R28" s="98" t="s">
        <v>79</v>
      </c>
    </row>
    <row r="29" spans="1:18" s="98" customFormat="1" ht="15.75" customHeight="1"/>
    <row r="30" spans="1:18" s="40" customFormat="1" ht="15.75" customHeight="1">
      <c r="B30" s="98"/>
      <c r="C30" s="98"/>
      <c r="D30" s="98"/>
      <c r="E30" s="98"/>
      <c r="H30" s="87"/>
      <c r="I30" s="88"/>
      <c r="K30" s="89"/>
    </row>
    <row r="31" spans="1:18" s="40" customFormat="1" ht="15.75" customHeight="1" thickBot="1">
      <c r="B31" s="90"/>
      <c r="C31" s="91"/>
      <c r="D31" s="92"/>
      <c r="E31" s="93"/>
      <c r="F31" s="94"/>
      <c r="G31" s="94"/>
      <c r="H31" s="95"/>
      <c r="I31" s="96"/>
      <c r="J31" s="96"/>
      <c r="K31" s="97"/>
    </row>
    <row r="32" spans="1:18" ht="15.75" customHeight="1">
      <c r="A32" s="17"/>
      <c r="B32" s="11"/>
      <c r="C32" s="11"/>
      <c r="D32" s="12"/>
      <c r="E32" s="21"/>
      <c r="F32" s="11"/>
      <c r="G32" s="33" t="s">
        <v>26</v>
      </c>
      <c r="H32" s="51" t="s">
        <v>4</v>
      </c>
      <c r="I32" s="50"/>
      <c r="J32" s="50">
        <f>SUM(J21:J31)</f>
        <v>17504</v>
      </c>
      <c r="K32" s="60"/>
    </row>
    <row r="33" spans="1:230" ht="15.75" customHeight="1">
      <c r="A33" s="17"/>
      <c r="B33" s="11"/>
      <c r="C33" s="11"/>
      <c r="D33" s="12"/>
      <c r="E33" s="44"/>
      <c r="F33" s="42"/>
      <c r="G33" s="43" t="s">
        <v>19</v>
      </c>
      <c r="H33" s="52" t="s">
        <v>4</v>
      </c>
      <c r="I33" s="53"/>
      <c r="J33" s="53">
        <v>0</v>
      </c>
      <c r="K33" s="58"/>
    </row>
    <row r="34" spans="1:230" ht="15.75" customHeight="1">
      <c r="A34" s="17"/>
      <c r="B34" s="11"/>
      <c r="C34" s="11"/>
      <c r="D34" s="12"/>
      <c r="E34" s="45"/>
      <c r="F34" s="46"/>
      <c r="G34" s="57" t="s">
        <v>2</v>
      </c>
      <c r="H34" s="54" t="s">
        <v>4</v>
      </c>
      <c r="I34" s="55"/>
      <c r="J34" s="55">
        <v>0</v>
      </c>
      <c r="K34" s="59"/>
    </row>
    <row r="35" spans="1:230" ht="15.75" customHeight="1" thickBot="1">
      <c r="A35" s="17"/>
      <c r="B35" s="62"/>
      <c r="C35" s="62"/>
      <c r="D35" s="61"/>
      <c r="E35" s="68"/>
      <c r="F35" s="69"/>
      <c r="G35" s="70" t="s">
        <v>20</v>
      </c>
      <c r="H35" s="71" t="s">
        <v>4</v>
      </c>
      <c r="I35" s="72"/>
      <c r="J35" s="72"/>
      <c r="K35" s="73"/>
    </row>
    <row r="36" spans="1:230" ht="15.75" customHeight="1">
      <c r="A36" s="17"/>
      <c r="B36" s="11"/>
      <c r="C36" s="11"/>
      <c r="D36" s="12"/>
      <c r="E36" s="21"/>
      <c r="F36" s="11"/>
      <c r="G36" s="31" t="s">
        <v>35</v>
      </c>
      <c r="H36" s="51" t="s">
        <v>4</v>
      </c>
      <c r="I36" s="50"/>
      <c r="J36" s="50">
        <f>SUM(J32:J35)</f>
        <v>17504</v>
      </c>
      <c r="K36" s="60"/>
    </row>
    <row r="37" spans="1:230" ht="15.75" customHeight="1" thickBot="1">
      <c r="A37" s="17"/>
      <c r="B37" s="62"/>
      <c r="C37" s="62"/>
      <c r="D37" s="61"/>
      <c r="E37" s="63"/>
      <c r="F37" s="62"/>
      <c r="G37" s="66" t="s">
        <v>34</v>
      </c>
      <c r="H37" s="64" t="s">
        <v>4</v>
      </c>
      <c r="I37" s="65"/>
      <c r="J37" s="65"/>
      <c r="K37" s="67"/>
    </row>
    <row r="38" spans="1:230" ht="15.75" customHeight="1">
      <c r="A38" s="17"/>
      <c r="B38" s="11"/>
      <c r="C38" s="11"/>
      <c r="D38" s="12"/>
      <c r="E38" s="17"/>
      <c r="F38" s="11"/>
      <c r="G38" s="56" t="s">
        <v>26</v>
      </c>
      <c r="H38" s="51" t="s">
        <v>4</v>
      </c>
      <c r="I38" s="50"/>
      <c r="J38" s="51">
        <f>SUM(J36:J37)</f>
        <v>17504</v>
      </c>
      <c r="K38" s="60"/>
    </row>
    <row r="39" spans="1:230" ht="15.75" customHeight="1">
      <c r="A39" s="17"/>
      <c r="B39" s="11"/>
      <c r="C39" s="11"/>
      <c r="D39" s="12"/>
      <c r="E39" s="17"/>
      <c r="F39" s="11"/>
      <c r="G39" s="56"/>
      <c r="H39" s="51"/>
      <c r="I39" s="50"/>
      <c r="J39" s="51"/>
      <c r="K39" s="60"/>
    </row>
    <row r="40" spans="1:230" s="17" customFormat="1" ht="15.75" customHeight="1">
      <c r="B40" s="27" t="s">
        <v>44</v>
      </c>
      <c r="C40" s="11"/>
      <c r="D40" s="12"/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7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46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33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32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31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4" t="s">
        <v>36</v>
      </c>
      <c r="E47" s="11"/>
      <c r="F47" s="11"/>
      <c r="G47" s="13"/>
      <c r="H47" s="14"/>
      <c r="I47" s="11"/>
      <c r="J47" s="76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37</v>
      </c>
      <c r="E48" s="18" t="s">
        <v>61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D49" s="26" t="s">
        <v>38</v>
      </c>
      <c r="E49" s="86" t="s">
        <v>55</v>
      </c>
      <c r="K49" s="21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39</v>
      </c>
      <c r="E50" s="17" t="s">
        <v>5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40</v>
      </c>
      <c r="E51" s="22" t="s">
        <v>21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41</v>
      </c>
      <c r="E52" s="23" t="s">
        <v>50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42</v>
      </c>
      <c r="E53" s="17" t="s">
        <v>51</v>
      </c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12" t="s">
        <v>43</v>
      </c>
      <c r="E54" s="11" t="s">
        <v>22</v>
      </c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 t="s">
        <v>45</v>
      </c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8"/>
      <c r="C59" s="8"/>
      <c r="D59" s="11"/>
      <c r="E59" s="11"/>
      <c r="F59" s="11"/>
      <c r="G59" s="24"/>
      <c r="H59" s="11"/>
      <c r="I59" s="11"/>
      <c r="J59" s="24"/>
      <c r="K59" s="25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 t="s">
        <v>59</v>
      </c>
      <c r="C60" s="11"/>
      <c r="D60" s="11"/>
      <c r="E60" s="11"/>
      <c r="F60" s="11"/>
      <c r="G60" s="24"/>
      <c r="H60" s="11"/>
      <c r="I60" s="11"/>
      <c r="J60" s="24"/>
      <c r="K60" s="24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8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2012-03-16T13:39:05Z</cp:lastPrinted>
  <dcterms:created xsi:type="dcterms:W3CDTF">2000-06-29T05:08:18Z</dcterms:created>
  <dcterms:modified xsi:type="dcterms:W3CDTF">2012-03-16T13:39:53Z</dcterms:modified>
</cp:coreProperties>
</file>