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26" i="1" l="1"/>
  <c r="N26" i="1"/>
  <c r="P26" i="1" s="1"/>
  <c r="P22" i="1"/>
  <c r="N22" i="1"/>
  <c r="L22" i="1"/>
  <c r="L26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<sst xmlns="http://schemas.openxmlformats.org/spreadsheetml/2006/main" count="98" uniqueCount="84">
  <si>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</si>
  <si>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</si>
  <si>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</si>
  <si>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</si>
  <si>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</si>
  <si>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</si>
  <si>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</si>
  <si>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</si>
  <si>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</si>
  <si>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</si>
  <si>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</si>
  <si>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</si>
  <si>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</si>
  <si>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</si>
  <si>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</si>
  <si>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</si>
  <si>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</si>
  <si>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</si>
  <si>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</si>
  <si>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</si>
  <si>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</si>
  <si>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</si>
  <si>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</si>
  <si>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</si>
  <si>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</si>
  <si>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</si>
  <si>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</si>
  <si>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</si>
  <si>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</si>
  <si>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</si>
  <si>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</si>
  <si>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</si>
  <si>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</si>
  <si>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</si>
  <si>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</si>
  <si>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</si>
  <si>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</si>
  <si>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</si>
  <si>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</si>
  <si>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</si>
  <si>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</si>
  <si>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</si>
  <si>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</si>
  <si>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</si>
  <si>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</si>
  <si>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</si>
  <si>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</si>
  <si>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</si>
  <si>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</si>
  <si>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</si>
  <si>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</si>
  <si>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</si>
  <si>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</si>
  <si>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</si>
  <si>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</si>
  <si>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</si>
  <si>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</si>
  <si>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</si>
  <si>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</si>
  <si>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</si>
  <si>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</si>
  <si>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</si>
  <si>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</si>
  <si>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</si>
  <si>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</si>
  <si>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</si>
  <si>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</si>
  <si>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</si>
  <si>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</si>
  <si>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Liviu Varzarus</t>
  </si>
  <si>
    <t>EMEA Buyer</t>
  </si>
  <si>
    <t>Honeywell Process Solutions</t>
  </si>
  <si>
    <t>Field Solutions/Engineered Field Solutions</t>
  </si>
  <si>
    <t>Tel: +40312243637</t>
  </si>
  <si>
    <t>Email: liviu.varzarus@honeywell.com</t>
  </si>
  <si>
    <t>www.honeywell.com</t>
  </si>
  <si>
    <t>Honeywell</t>
  </si>
  <si>
    <t>Q2012RH091</t>
  </si>
  <si>
    <t>MGG14C-PB3A-1A1X-H </t>
  </si>
  <si>
    <t>MGG18D-080P42LS1AHA-12-Y </t>
  </si>
  <si>
    <t>MagneW detector</t>
  </si>
  <si>
    <t>MagneW convertor</t>
  </si>
  <si>
    <t>6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</si>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</sst>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iviu.varzarus@honeywel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honeywel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69</v>
      </c>
      <c r="E7" s="17"/>
      <c r="F7" s="85"/>
      <c r="G7" s="21"/>
      <c r="H7" s="33" t="s">
        <v>1</v>
      </c>
      <c r="I7" s="17"/>
      <c r="J7" s="77">
        <v>40980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76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70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71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72</v>
      </c>
      <c r="E11" s="17"/>
      <c r="F11" s="84"/>
      <c r="G11" s="17"/>
      <c r="H11" s="20" t="s">
        <v>17</v>
      </c>
      <c r="I11" s="20"/>
      <c r="J11" s="34" t="s">
        <v>77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73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74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75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4"/>
      <c r="E21" s="102"/>
      <c r="G21" s="105"/>
      <c r="H21" s="106"/>
      <c r="I21" s="50"/>
      <c r="J21" s="50"/>
      <c r="K21" s="79"/>
      <c r="L21" s="111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16">
        <v>1</v>
      </c>
      <c r="C22" s="116"/>
      <c r="D22" s="116" t="s">
        <v>79</v>
      </c>
      <c r="E22" s="102" t="s">
        <v>80</v>
      </c>
      <c r="G22" s="109">
        <v>1</v>
      </c>
      <c r="H22" s="106">
        <v>878</v>
      </c>
      <c r="I22" s="50"/>
      <c r="J22" s="50">
        <f>G22*H22</f>
        <v>878</v>
      </c>
      <c r="K22" s="79" t="s">
        <v>82</v>
      </c>
      <c r="L22" s="107">
        <f>402+3+5+20</f>
        <v>430</v>
      </c>
      <c r="M22" s="17">
        <v>0.14299999999999999</v>
      </c>
      <c r="N22" s="112">
        <f>L22*M22*1000/100</f>
        <v>614.9</v>
      </c>
      <c r="O22" s="113">
        <v>0.3</v>
      </c>
      <c r="P22" s="17">
        <f>N22/(1-O22)</f>
        <v>878.42857142857144</v>
      </c>
    </row>
    <row r="23" spans="1:16" s="95" customFormat="1" ht="15.75" customHeight="1">
      <c r="B23" s="116"/>
      <c r="C23" s="116"/>
      <c r="D23" s="116"/>
      <c r="E23" s="103"/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116"/>
      <c r="C24" s="116"/>
      <c r="D24" s="116"/>
      <c r="E24" s="103"/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116"/>
      <c r="C25" s="116"/>
      <c r="D25" s="116"/>
      <c r="E25" s="103"/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116">
        <v>2</v>
      </c>
      <c r="C26" s="116"/>
      <c r="D26" s="116" t="s">
        <v>78</v>
      </c>
      <c r="E26" s="103" t="s">
        <v>81</v>
      </c>
      <c r="G26" s="110">
        <v>1</v>
      </c>
      <c r="H26" s="106">
        <v>831</v>
      </c>
      <c r="I26" s="94"/>
      <c r="J26" s="50">
        <f>G26*H26</f>
        <v>831</v>
      </c>
      <c r="K26" s="79" t="s">
        <v>82</v>
      </c>
      <c r="L26" s="108">
        <f>315+45+20</f>
        <v>380</v>
      </c>
      <c r="M26" s="17">
        <v>0.153</v>
      </c>
      <c r="N26" s="112">
        <f>L26*M26*1000/100</f>
        <v>581.4</v>
      </c>
      <c r="O26" s="113">
        <v>0.3</v>
      </c>
      <c r="P26" s="17">
        <f>N26/(1-O26)</f>
        <v>830.57142857142856</v>
      </c>
    </row>
    <row r="27" spans="1:16" s="95" customFormat="1" ht="15.75" customHeight="1">
      <c r="B27" s="116"/>
      <c r="C27" s="116"/>
      <c r="D27" s="116"/>
      <c r="E27" s="103"/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4"/>
      <c r="E28" s="103"/>
      <c r="H28" s="106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1709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1709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1709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83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liviu.varzarus@honeywell.com"/>
    <hyperlink ref="D14" r:id="rId4" display="http://www.honeywell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2012-03-12T08:04:20Z</dcterms:modified>
</cp:coreProperties>
</file>