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8" i="1" l="1"/>
  <c r="J24" i="1"/>
  <c r="N24" i="1"/>
  <c r="L24" i="1"/>
  <c r="J27" i="1" l="1"/>
  <c r="J26" i="1"/>
  <c r="J23" i="1"/>
  <c r="N27" i="1"/>
  <c r="N26" i="1"/>
  <c r="N23" i="1"/>
  <c r="N22" i="1"/>
  <c r="L26" i="1"/>
  <c r="L27" i="1"/>
  <c r="L23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<sst xmlns="http://schemas.openxmlformats.org/spreadsheetml/2006/main" count="106" uniqueCount="83">
  <si>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</si>
  <si>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</si>
  <si>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</si>
  <si>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</si>
  <si>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</si>
  <si>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</si>
  <si>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</si>
  <si>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</si>
  <si>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</si>
  <si>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</si>
  <si>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</si>
  <si>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</si>
  <si>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</si>
  <si>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</si>
  <si>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</si>
  <si>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</si>
  <si>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</si>
  <si>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</si>
  <si>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</si>
  <si>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</si>
  <si>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</si>
  <si>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</si>
  <si>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</si>
  <si>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</si>
  <si>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</si>
  <si>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</si>
  <si>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</si>
  <si>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</si>
  <si>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</si>
  <si>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</si>
  <si>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</si>
  <si>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</si>
  <si>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</si>
  <si>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</si>
  <si>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</si>
  <si>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</si>
  <si>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</si>
  <si>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</si>
  <si>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</si>
  <si>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</si>
  <si>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</si>
  <si>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</si>
  <si>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</si>
  <si>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</si>
  <si>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</si>
  <si>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</si>
  <si>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</si>
  <si>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</si>
  <si>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</si>
  <si>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</si>
  <si>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</si>
  <si>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</si>
  <si>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</si>
  <si>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</si>
  <si>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</si>
  <si>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</si>
  <si>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</si>
  <si>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</si>
  <si>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</si>
  <si>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</si>
  <si>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</si>
  <si>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</si>
  <si>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</si>
  <si>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</si>
  <si>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ATP</t>
  </si>
  <si>
    <t>Cost</t>
  </si>
  <si>
    <t>Margin</t>
  </si>
  <si>
    <t>NSP</t>
  </si>
  <si>
    <t>Maksym.Logvinov@honeywell.com</t>
  </si>
  <si>
    <t>Maksym Logvinov</t>
  </si>
  <si>
    <t>Honeywell UE02</t>
  </si>
  <si>
    <t>Uhraine</t>
  </si>
  <si>
    <t>Q2012RH086</t>
  </si>
  <si>
    <t>Converter</t>
  </si>
  <si>
    <t>Detector</t>
  </si>
  <si>
    <t>ELP</t>
  </si>
  <si>
    <t>MGH18D-150E42LS3AAA-X1-Y</t>
  </si>
  <si>
    <t>MGH14C-MB2G-XB1X-Y</t>
  </si>
  <si>
    <t>MGH18D-200E44LS3AAA-X1-Y</t>
  </si>
  <si>
    <t>8</t>
  </si>
  <si>
    <t>30 days from invoice date</t>
  </si>
  <si>
    <t>MGA12W-C010AA</t>
  </si>
  <si>
    <t>Cable 10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</si>
</sst>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13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40974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69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68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E21" s="102"/>
      <c r="G21" s="105"/>
      <c r="H21" s="106"/>
      <c r="I21" s="50"/>
      <c r="J21" s="50"/>
      <c r="K21" s="79"/>
      <c r="L21" s="109" t="s">
        <v>75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4" t="s">
        <v>76</v>
      </c>
      <c r="E22" s="104" t="s">
        <v>74</v>
      </c>
      <c r="G22" s="95">
        <v>1</v>
      </c>
      <c r="H22" s="106">
        <v>1480.2</v>
      </c>
      <c r="I22" s="50"/>
      <c r="J22" s="50">
        <f>G22*H22</f>
        <v>1480.2</v>
      </c>
      <c r="K22" s="79" t="s">
        <v>79</v>
      </c>
      <c r="L22" s="107">
        <f>2390+48+29</f>
        <v>2467</v>
      </c>
      <c r="M22" s="111">
        <v>0.4</v>
      </c>
      <c r="N22" s="110">
        <f>L22*(1-M22)</f>
        <v>1480.2</v>
      </c>
      <c r="O22" s="111"/>
    </row>
    <row r="23" spans="1:16" s="95" customFormat="1" ht="15.75" customHeight="1">
      <c r="B23" s="103"/>
      <c r="C23" s="100"/>
      <c r="D23" s="114" t="s">
        <v>77</v>
      </c>
      <c r="E23" s="104" t="s">
        <v>73</v>
      </c>
      <c r="G23" s="95">
        <v>1</v>
      </c>
      <c r="H23" s="106">
        <v>826</v>
      </c>
      <c r="I23" s="94"/>
      <c r="J23" s="50">
        <f>G23*H23</f>
        <v>826</v>
      </c>
      <c r="K23" s="79" t="s">
        <v>79</v>
      </c>
      <c r="L23" s="108">
        <f>1200+32+128+16</f>
        <v>1376</v>
      </c>
      <c r="M23" s="111">
        <v>0.4</v>
      </c>
      <c r="N23" s="110">
        <f t="shared" ref="N23:N27" si="0">L23*(1-M23)</f>
        <v>825.6</v>
      </c>
      <c r="O23" s="97"/>
    </row>
    <row r="24" spans="1:16" s="95" customFormat="1" ht="15.75" customHeight="1">
      <c r="B24" s="100"/>
      <c r="C24" s="100"/>
      <c r="D24" s="114" t="s">
        <v>81</v>
      </c>
      <c r="E24" s="104" t="s">
        <v>82</v>
      </c>
      <c r="G24" s="95">
        <v>1</v>
      </c>
      <c r="H24" s="106">
        <v>163</v>
      </c>
      <c r="I24" s="94"/>
      <c r="J24" s="50">
        <f>G24*H24</f>
        <v>163</v>
      </c>
      <c r="K24" s="79" t="s">
        <v>79</v>
      </c>
      <c r="L24" s="108">
        <f>160+56+56</f>
        <v>272</v>
      </c>
      <c r="M24" s="111">
        <v>0.4</v>
      </c>
      <c r="N24" s="110">
        <f t="shared" ref="N24" si="1">L24*(1-M24)</f>
        <v>163.19999999999999</v>
      </c>
      <c r="O24" s="111"/>
      <c r="P24" s="17"/>
    </row>
    <row r="25" spans="1:16" s="95" customFormat="1" ht="15.75" customHeight="1">
      <c r="B25" s="100"/>
      <c r="C25" s="100"/>
      <c r="D25" s="114"/>
      <c r="E25" s="104"/>
      <c r="H25" s="106"/>
      <c r="I25" s="94"/>
      <c r="J25" s="50"/>
      <c r="K25" s="79"/>
      <c r="L25" s="108"/>
      <c r="M25" s="111"/>
      <c r="N25" s="110"/>
      <c r="O25" s="97"/>
    </row>
    <row r="26" spans="1:16" s="95" customFormat="1" ht="15.75" customHeight="1">
      <c r="B26" s="100">
        <v>2</v>
      </c>
      <c r="C26" s="100"/>
      <c r="D26" s="114" t="s">
        <v>78</v>
      </c>
      <c r="E26" s="104" t="s">
        <v>74</v>
      </c>
      <c r="G26" s="95">
        <v>1</v>
      </c>
      <c r="H26" s="106">
        <v>1945</v>
      </c>
      <c r="I26" s="94"/>
      <c r="J26" s="50">
        <f t="shared" ref="J26:J27" si="2">G26*H26</f>
        <v>1945</v>
      </c>
      <c r="K26" s="79" t="s">
        <v>79</v>
      </c>
      <c r="L26" s="107">
        <f>3123+48+70</f>
        <v>3241</v>
      </c>
      <c r="M26" s="111">
        <v>0.4</v>
      </c>
      <c r="N26" s="110">
        <f t="shared" si="0"/>
        <v>1944.6</v>
      </c>
      <c r="O26" s="111"/>
      <c r="P26" s="17"/>
    </row>
    <row r="27" spans="1:16" s="95" customFormat="1" ht="15.75" customHeight="1">
      <c r="B27" s="100"/>
      <c r="C27" s="100"/>
      <c r="D27" s="114" t="s">
        <v>77</v>
      </c>
      <c r="E27" s="104" t="s">
        <v>73</v>
      </c>
      <c r="G27" s="95">
        <v>1</v>
      </c>
      <c r="H27" s="106">
        <v>826</v>
      </c>
      <c r="I27" s="94"/>
      <c r="J27" s="50">
        <f t="shared" si="2"/>
        <v>826</v>
      </c>
      <c r="K27" s="79" t="s">
        <v>79</v>
      </c>
      <c r="L27" s="108">
        <f>1200+32+128+16</f>
        <v>1376</v>
      </c>
      <c r="M27" s="111">
        <v>0.4</v>
      </c>
      <c r="N27" s="110">
        <f t="shared" si="0"/>
        <v>825.6</v>
      </c>
      <c r="O27" s="97"/>
    </row>
    <row r="28" spans="1:16" s="95" customFormat="1" ht="15.75" customHeight="1">
      <c r="B28" s="100"/>
      <c r="C28" s="100"/>
      <c r="D28" s="114" t="s">
        <v>81</v>
      </c>
      <c r="E28" s="104" t="s">
        <v>82</v>
      </c>
      <c r="G28" s="95">
        <v>1</v>
      </c>
      <c r="H28" s="106">
        <v>163</v>
      </c>
      <c r="I28" s="94"/>
      <c r="J28" s="50">
        <f>G28*H28</f>
        <v>163</v>
      </c>
      <c r="K28" s="79" t="s">
        <v>79</v>
      </c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5403.2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5403.2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5403.2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2012-03-06T15:08:27Z</dcterms:modified>
</cp:coreProperties>
</file>