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J24" i="1" l="1"/>
  <c r="N24" i="1"/>
  <c r="P24" i="1" s="1"/>
  <c r="L24" i="1"/>
  <c r="L22" i="1" l="1"/>
  <c r="N22" i="1" l="1"/>
  <c r="J22" i="1"/>
  <c r="J26" i="1" s="1"/>
  <c r="J30" i="1" s="1"/>
  <c r="J32" i="1" s="1"/>
  <c r="P22" i="1" l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<sst xmlns="http://schemas.openxmlformats.org/spreadsheetml/2006/main" count="101" uniqueCount="85">
  <si>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</si>
  <si>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</si>
  <si>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</si>
  <si>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</si>
  <si>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</si>
  <si>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</si>
  <si>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</si>
  <si>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</si>
  <si>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</si>
  <si>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</si>
  <si>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</si>
  <si>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</si>
  <si>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</si>
  <si>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</si>
  <si>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</si>
  <si>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</si>
  <si>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</si>
  <si>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</si>
  <si>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</si>
  <si>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</si>
  <si>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</si>
  <si>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</si>
  <si>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</si>
  <si>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</si>
  <si>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</si>
  <si>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</si>
  <si>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</si>
  <si>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</si>
  <si>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</si>
  <si>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</si>
  <si>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</si>
  <si>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</si>
  <si>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</si>
  <si>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</si>
  <si>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</si>
  <si>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</si>
  <si>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</si>
  <si>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</si>
  <si>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</si>
  <si>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</si>
  <si>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</si>
  <si>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</si>
  <si>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</si>
  <si>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</si>
  <si>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</si>
  <si>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</si>
  <si>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</si>
  <si>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</si>
  <si>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</si>
  <si>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</si>
  <si>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</si>
  <si>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</si>
  <si>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</si>
  <si>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</si>
  <si>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</si>
  <si>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</si>
  <si>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</si>
  <si>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</si>
  <si>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</si>
  <si>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</si>
  <si>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</si>
  <si>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</si>
  <si>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</si>
  <si>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</si>
  <si>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</si>
  <si>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</si>
  <si>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</si>
  <si>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</si>
  <si>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</si>
  <si>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30 days from invoice date</t>
  </si>
  <si>
    <t>Smart valve positioner</t>
  </si>
  <si>
    <t>AVP201-ESD2D-15MA-W</t>
  </si>
  <si>
    <t xml:space="preserve">Irva Center, building "A", </t>
  </si>
  <si>
    <t>03680, Kiev, Ukraine,</t>
  </si>
  <si>
    <t>Tel:  +380-44-351-15-50</t>
  </si>
  <si>
    <t>Mob: +380-50-444-74-54</t>
  </si>
  <si>
    <t>Fax:  +380-44-351-15-51</t>
  </si>
  <si>
    <t xml:space="preserve">mailto:Maksym.Logvinov@honeywell.com </t>
  </si>
  <si>
    <t xml:space="preserve">HFS EMEA Global Technical Support Engineer </t>
  </si>
  <si>
    <t>Honeywell Field Solution</t>
  </si>
  <si>
    <t xml:space="preserve">10/14, Radischeva st., </t>
  </si>
  <si>
    <t xml:space="preserve">Maksym Logvinov </t>
  </si>
  <si>
    <t>Q2012RH075</t>
  </si>
  <si>
    <t>REV1</t>
  </si>
  <si>
    <t>AVP201-ESD2D-15MA-X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</si>
</sst>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[$€]#,##0.0_);[Red]\([$€]#,##0.0\)"/>
    <numFmt numFmtId="172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171" fontId="9" fillId="0" borderId="0" xfId="1" applyNumberFormat="1" applyFont="1" applyAlignment="1">
      <alignment horizontal="center" vertical="center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0" borderId="0" xfId="2" applyFont="1" applyAlignment="1" applyProtection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172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ksym.Logvinov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 t="s">
        <v>83</v>
      </c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5" t="s">
        <v>22</v>
      </c>
      <c r="B4" s="105"/>
      <c r="C4" s="105"/>
      <c r="D4" s="105"/>
      <c r="E4" s="105"/>
      <c r="F4" s="105"/>
      <c r="G4" s="105"/>
      <c r="H4" s="105"/>
      <c r="I4" s="105"/>
      <c r="J4" s="105"/>
      <c r="K4" s="8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6" t="s">
        <v>23</v>
      </c>
      <c r="B5" s="106"/>
      <c r="C5" s="106"/>
      <c r="D5" s="106"/>
      <c r="E5" s="106"/>
      <c r="F5" s="106"/>
      <c r="G5" s="106"/>
      <c r="H5" s="106"/>
      <c r="I5" s="106"/>
      <c r="J5" s="106"/>
      <c r="K5" s="8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81</v>
      </c>
      <c r="E7" s="16"/>
      <c r="F7" s="73"/>
      <c r="G7" s="20"/>
      <c r="H7" s="31" t="s">
        <v>1</v>
      </c>
      <c r="I7" s="16"/>
      <c r="J7" s="87">
        <v>40980</v>
      </c>
      <c r="K7" s="67"/>
    </row>
    <row r="8" spans="1:230" ht="15.75" customHeight="1">
      <c r="A8" s="16"/>
      <c r="B8" s="20"/>
      <c r="C8" s="20"/>
      <c r="D8" s="16" t="s">
        <v>78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79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72</v>
      </c>
      <c r="E10" s="75"/>
      <c r="G10" s="20"/>
      <c r="H10" s="19" t="s">
        <v>15</v>
      </c>
      <c r="J10" s="85"/>
      <c r="K10" s="85"/>
    </row>
    <row r="11" spans="1:230" ht="15.75" customHeight="1">
      <c r="A11" s="16"/>
      <c r="B11" s="69" t="s">
        <v>25</v>
      </c>
      <c r="C11" s="20"/>
      <c r="D11" s="16" t="s">
        <v>80</v>
      </c>
      <c r="E11" s="16"/>
      <c r="F11" s="72"/>
      <c r="G11" s="16"/>
      <c r="H11" s="19" t="s">
        <v>16</v>
      </c>
      <c r="I11" s="19"/>
      <c r="J11" s="32" t="s">
        <v>82</v>
      </c>
      <c r="K11" s="32"/>
    </row>
    <row r="12" spans="1:230" ht="15.75" customHeight="1">
      <c r="A12" s="16"/>
      <c r="B12" s="69" t="s">
        <v>28</v>
      </c>
      <c r="C12" s="20"/>
      <c r="D12" s="16" t="s">
        <v>73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16" t="s">
        <v>74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16" t="s">
        <v>75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 t="s">
        <v>76</v>
      </c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D16" s="95" t="s">
        <v>77</v>
      </c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8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6"/>
      <c r="F19" s="20"/>
      <c r="G19" s="35"/>
      <c r="H19" s="44" t="s">
        <v>3</v>
      </c>
      <c r="I19" s="45"/>
      <c r="J19" s="89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s="81" customFormat="1" ht="15.75" customHeight="1">
      <c r="B20" s="80"/>
      <c r="C20" s="80"/>
      <c r="D20" s="84"/>
      <c r="E20" s="84"/>
      <c r="H20" s="80"/>
      <c r="I20" s="80"/>
      <c r="P20" s="92"/>
    </row>
    <row r="21" spans="1:250" ht="15.75" customHeight="1">
      <c r="A21" s="35" t="s">
        <v>0</v>
      </c>
      <c r="B21" s="35"/>
      <c r="C21" s="28" t="s">
        <v>0</v>
      </c>
      <c r="D21" s="28"/>
      <c r="E21" s="86"/>
      <c r="F21" s="20"/>
      <c r="G21" s="35"/>
      <c r="H21" s="44"/>
      <c r="I21" s="45"/>
      <c r="J21" s="45"/>
      <c r="K21" s="45"/>
      <c r="L21" s="16" t="s">
        <v>62</v>
      </c>
      <c r="M21" s="16" t="s">
        <v>63</v>
      </c>
      <c r="N21" s="16" t="s">
        <v>64</v>
      </c>
      <c r="O21" s="16" t="s">
        <v>65</v>
      </c>
      <c r="P21" s="16" t="s">
        <v>66</v>
      </c>
      <c r="Q21" s="16"/>
      <c r="R21" s="16"/>
      <c r="S21" s="16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</row>
    <row r="22" spans="1:250" s="2" customFormat="1" ht="15.75" customHeight="1">
      <c r="B22" s="35">
        <v>1</v>
      </c>
      <c r="D22" s="86" t="s">
        <v>71</v>
      </c>
      <c r="E22" s="86" t="s">
        <v>70</v>
      </c>
      <c r="G22" s="96">
        <v>5</v>
      </c>
      <c r="H22" s="98">
        <v>1550</v>
      </c>
      <c r="I22" s="45"/>
      <c r="J22" s="100">
        <f>G22*H22</f>
        <v>7750</v>
      </c>
      <c r="K22" s="45"/>
      <c r="L22" s="81">
        <f>222+22+5+20+2+25+45</f>
        <v>341</v>
      </c>
      <c r="M22" s="20">
        <v>0.25</v>
      </c>
      <c r="N22" s="20">
        <f>L22*1000*M22/100</f>
        <v>852.5</v>
      </c>
      <c r="O22" s="93">
        <v>0.45</v>
      </c>
      <c r="P22" s="20">
        <f>N22/(1-O22)</f>
        <v>1549.9999999999998</v>
      </c>
      <c r="Q22" s="20"/>
      <c r="R22" s="20"/>
      <c r="S22" s="2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</row>
    <row r="23" spans="1:250" s="2" customFormat="1" ht="15.75" customHeight="1">
      <c r="B23" s="35"/>
      <c r="D23" s="107"/>
      <c r="E23" s="86"/>
      <c r="G23" s="96"/>
      <c r="H23" s="98"/>
      <c r="I23" s="45"/>
      <c r="J23" s="100"/>
      <c r="K23" s="45"/>
      <c r="L23" s="81"/>
      <c r="M23" s="20"/>
      <c r="N23" s="20"/>
      <c r="O23" s="93"/>
      <c r="P23" s="20"/>
      <c r="Q23" s="20"/>
      <c r="R23" s="20"/>
      <c r="S23" s="20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</row>
    <row r="24" spans="1:250" s="81" customFormat="1" ht="15.75" customHeight="1">
      <c r="B24" s="35">
        <v>2</v>
      </c>
      <c r="C24" s="80"/>
      <c r="D24" s="108" t="s">
        <v>84</v>
      </c>
      <c r="E24" s="86" t="s">
        <v>70</v>
      </c>
      <c r="G24" s="97">
        <v>5</v>
      </c>
      <c r="H24" s="99">
        <v>1345</v>
      </c>
      <c r="I24" s="80"/>
      <c r="J24" s="100">
        <f>G24*H24</f>
        <v>6725</v>
      </c>
      <c r="L24" s="81">
        <f>222+22+5+20+2+25</f>
        <v>296</v>
      </c>
      <c r="M24" s="20">
        <v>0.25</v>
      </c>
      <c r="N24" s="20">
        <f>L24*1000*M24/100</f>
        <v>740</v>
      </c>
      <c r="O24" s="93">
        <v>0.45</v>
      </c>
      <c r="P24" s="20">
        <f>N24/(1-O24)</f>
        <v>1345.4545454545453</v>
      </c>
    </row>
    <row r="25" spans="1:250" ht="15.75" customHeight="1" thickBot="1">
      <c r="A25" s="16"/>
      <c r="B25" s="53"/>
      <c r="C25" s="54"/>
      <c r="D25" s="55"/>
      <c r="E25" s="56"/>
      <c r="F25" s="57"/>
      <c r="G25" s="79"/>
      <c r="H25" s="58"/>
      <c r="I25" s="59"/>
      <c r="J25" s="90"/>
      <c r="K25" s="45"/>
    </row>
    <row r="26" spans="1:250" ht="15.75" customHeight="1">
      <c r="A26" s="16"/>
      <c r="B26" s="11"/>
      <c r="C26" s="11"/>
      <c r="D26" s="12"/>
      <c r="E26" s="20"/>
      <c r="F26" s="11"/>
      <c r="G26" s="31" t="s">
        <v>24</v>
      </c>
      <c r="H26" s="46" t="s">
        <v>4</v>
      </c>
      <c r="I26" s="45"/>
      <c r="J26" s="101">
        <f>SUM(J20:J25)</f>
        <v>14475</v>
      </c>
      <c r="K26" s="45"/>
    </row>
    <row r="27" spans="1:250" ht="15.75" customHeight="1">
      <c r="A27" s="16"/>
      <c r="B27" s="11"/>
      <c r="C27" s="11"/>
      <c r="D27" s="12"/>
      <c r="E27" s="39"/>
      <c r="F27" s="37"/>
      <c r="G27" s="38" t="s">
        <v>17</v>
      </c>
      <c r="H27" s="47" t="s">
        <v>4</v>
      </c>
      <c r="I27" s="48"/>
      <c r="J27" s="103">
        <v>0</v>
      </c>
      <c r="K27" s="45"/>
    </row>
    <row r="28" spans="1:250" ht="15.75" customHeight="1">
      <c r="A28" s="16"/>
      <c r="B28" s="11"/>
      <c r="C28" s="11"/>
      <c r="D28" s="12"/>
      <c r="E28" s="40"/>
      <c r="F28" s="41"/>
      <c r="G28" s="52" t="s">
        <v>2</v>
      </c>
      <c r="H28" s="49" t="s">
        <v>4</v>
      </c>
      <c r="I28" s="50"/>
      <c r="J28" s="104">
        <v>0</v>
      </c>
      <c r="K28" s="45"/>
    </row>
    <row r="29" spans="1:250" ht="15.75" customHeight="1" thickBot="1">
      <c r="A29" s="16"/>
      <c r="B29" s="54"/>
      <c r="C29" s="54"/>
      <c r="D29" s="53"/>
      <c r="E29" s="61"/>
      <c r="F29" s="62"/>
      <c r="G29" s="63" t="s">
        <v>18</v>
      </c>
      <c r="H29" s="64" t="s">
        <v>4</v>
      </c>
      <c r="I29" s="65"/>
      <c r="J29" s="91"/>
      <c r="K29" s="45"/>
    </row>
    <row r="30" spans="1:250" ht="15.75" customHeight="1">
      <c r="A30" s="16"/>
      <c r="B30" s="11"/>
      <c r="C30" s="11"/>
      <c r="D30" s="12"/>
      <c r="E30" s="20"/>
      <c r="F30" s="11"/>
      <c r="G30" s="29" t="s">
        <v>31</v>
      </c>
      <c r="H30" s="46" t="s">
        <v>4</v>
      </c>
      <c r="I30" s="45"/>
      <c r="J30" s="102">
        <f>SUM(J26:J29)</f>
        <v>14475</v>
      </c>
      <c r="K30" s="45"/>
    </row>
    <row r="31" spans="1:250" ht="15.75" customHeight="1" thickBot="1">
      <c r="A31" s="16"/>
      <c r="B31" s="54"/>
      <c r="C31" s="54"/>
      <c r="D31" s="53"/>
      <c r="E31" s="56"/>
      <c r="F31" s="54"/>
      <c r="G31" s="60" t="s">
        <v>30</v>
      </c>
      <c r="H31" s="58" t="s">
        <v>4</v>
      </c>
      <c r="I31" s="59"/>
      <c r="J31" s="90"/>
      <c r="K31" s="45"/>
    </row>
    <row r="32" spans="1:250" ht="15.75" customHeight="1">
      <c r="A32" s="16"/>
      <c r="B32" s="11"/>
      <c r="C32" s="11"/>
      <c r="D32" s="12"/>
      <c r="E32" s="16"/>
      <c r="F32" s="11"/>
      <c r="G32" s="51" t="s">
        <v>24</v>
      </c>
      <c r="H32" s="46" t="s">
        <v>4</v>
      </c>
      <c r="I32" s="45"/>
      <c r="J32" s="99">
        <f>SUM(J30:J31)</f>
        <v>14475</v>
      </c>
      <c r="K32" s="46"/>
    </row>
    <row r="33" spans="1:230" ht="15.75" customHeight="1">
      <c r="A33" s="16"/>
      <c r="B33" s="11"/>
      <c r="C33" s="11"/>
      <c r="D33" s="12"/>
      <c r="E33" s="16"/>
      <c r="F33" s="11"/>
      <c r="G33" s="51"/>
      <c r="H33" s="46"/>
      <c r="I33" s="45"/>
      <c r="J33" s="46"/>
      <c r="K33" s="46"/>
    </row>
    <row r="34" spans="1:230" s="16" customFormat="1" ht="15.75" customHeight="1">
      <c r="B34" s="25" t="s">
        <v>40</v>
      </c>
      <c r="C34" s="11"/>
      <c r="D34" s="12"/>
      <c r="E34" s="11"/>
      <c r="F34" s="11"/>
      <c r="G34" s="13"/>
      <c r="H34" s="14"/>
      <c r="I34" s="11"/>
      <c r="J34" s="15"/>
      <c r="K34" s="1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</row>
    <row r="35" spans="1:230" s="16" customFormat="1" ht="15.75" customHeight="1">
      <c r="B35" s="17" t="s">
        <v>7</v>
      </c>
      <c r="E35" s="11"/>
      <c r="F35" s="11"/>
      <c r="G35" s="13"/>
      <c r="H35" s="14"/>
      <c r="I35" s="11"/>
      <c r="J35" s="15"/>
      <c r="K35" s="1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</row>
    <row r="36" spans="1:230" s="16" customFormat="1" ht="15.75" customHeight="1">
      <c r="B36" s="17" t="s">
        <v>42</v>
      </c>
      <c r="E36" s="11"/>
      <c r="F36" s="11"/>
      <c r="G36" s="13"/>
      <c r="H36" s="14"/>
      <c r="I36" s="11"/>
      <c r="J36" s="15"/>
      <c r="K36" s="1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</row>
    <row r="37" spans="1:230" s="16" customFormat="1" ht="15.75" customHeight="1">
      <c r="B37" s="17" t="s">
        <v>29</v>
      </c>
      <c r="E37" s="11"/>
      <c r="F37" s="11"/>
      <c r="G37" s="13"/>
      <c r="H37" s="14"/>
      <c r="I37" s="11"/>
      <c r="J37" s="15"/>
      <c r="K37" s="1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</row>
    <row r="38" spans="1:230" s="16" customFormat="1" ht="15.75" customHeight="1">
      <c r="B38" s="17" t="s">
        <v>61</v>
      </c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75" t="s">
        <v>58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75" t="s">
        <v>59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75" t="s">
        <v>60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1"/>
      <c r="C42" s="11"/>
      <c r="D42" s="17"/>
      <c r="E42" s="11"/>
      <c r="F42" s="11"/>
      <c r="G42" s="13"/>
      <c r="H42" s="18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C43" s="11"/>
      <c r="D43" s="66" t="s">
        <v>32</v>
      </c>
      <c r="E43" s="11"/>
      <c r="F43" s="11"/>
      <c r="G43" s="13"/>
      <c r="H43" s="14"/>
      <c r="I43" s="11"/>
      <c r="J43" s="68"/>
      <c r="K43" s="68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1"/>
      <c r="C44" s="11"/>
      <c r="D44" s="51" t="s">
        <v>33</v>
      </c>
      <c r="E44" s="17" t="s">
        <v>51</v>
      </c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11"/>
      <c r="C45" s="11"/>
      <c r="D45" s="51"/>
      <c r="E45" s="17" t="s">
        <v>52</v>
      </c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D46" s="24" t="s">
        <v>34</v>
      </c>
      <c r="E46" s="78" t="s">
        <v>69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D47" s="24" t="s">
        <v>35</v>
      </c>
      <c r="E47" s="16" t="s">
        <v>5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D48" s="24" t="s">
        <v>36</v>
      </c>
      <c r="E48" s="21" t="s">
        <v>19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D49" s="24" t="s">
        <v>67</v>
      </c>
      <c r="E49" s="21" t="s">
        <v>68</v>
      </c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D50" s="24" t="s">
        <v>37</v>
      </c>
      <c r="E50" s="22" t="s">
        <v>46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38</v>
      </c>
      <c r="E51" s="16" t="s">
        <v>47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11"/>
      <c r="C52" s="11"/>
      <c r="D52" s="51" t="s">
        <v>39</v>
      </c>
      <c r="E52" s="11" t="s">
        <v>20</v>
      </c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 t="s">
        <v>41</v>
      </c>
      <c r="C54" s="11"/>
      <c r="D54" s="12"/>
      <c r="E54" s="11"/>
      <c r="F54" s="11"/>
      <c r="G54" s="13"/>
      <c r="H54" s="14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3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 t="s">
        <v>56</v>
      </c>
      <c r="C58" s="11"/>
      <c r="D58" s="11"/>
      <c r="E58" s="11"/>
      <c r="F58" s="11"/>
      <c r="G58" s="23"/>
      <c r="H58" s="11"/>
      <c r="I58" s="11"/>
      <c r="J58" s="23"/>
      <c r="K58" s="23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 t="s">
        <v>55</v>
      </c>
      <c r="C59" s="8"/>
      <c r="D59" s="11"/>
      <c r="E59" s="11"/>
      <c r="F59" s="11"/>
      <c r="G59" s="23"/>
      <c r="H59" s="11"/>
      <c r="I59" s="11"/>
      <c r="J59" s="23"/>
      <c r="K59" s="23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J4"/>
    <mergeCell ref="A5:J5"/>
  </mergeCells>
  <phoneticPr fontId="0"/>
  <hyperlinks>
    <hyperlink ref="J15" r:id="rId1"/>
    <hyperlink ref="J16" r:id="rId2"/>
    <hyperlink ref="D16" r:id="rId3" tooltip="mailto:Maksym.Logvinov@honeywell.com" display="mailto:Maksym.Logvinov@honeywell.com"/>
  </hyperlinks>
  <printOptions horizontalCentered="1"/>
  <pageMargins left="0.33" right="0.27" top="0.32" bottom="0.33" header="0.24" footer="0.196850393700787"/>
  <pageSetup paperSize="9" scale="83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2012-03-12T18:06:04Z</dcterms:modified>
</cp:coreProperties>
</file>