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37" i="1" l="1"/>
  <c r="J34" i="1"/>
  <c r="J31" i="1"/>
  <c r="J27" i="1"/>
  <c r="N37" i="1"/>
  <c r="N34" i="1"/>
  <c r="N31" i="1"/>
  <c r="N27" i="1"/>
  <c r="N22" i="1"/>
  <c r="L37" i="1"/>
  <c r="L27" i="1"/>
  <c r="L31" i="1"/>
  <c r="L34" i="1"/>
  <c r="L22" i="1"/>
  <c r="J22" i="1" l="1"/>
  <c r="J41" i="1" s="1"/>
  <c r="J45" i="1" s="1"/>
  <c r="J47" i="1" s="1"/>
</calcChain>
</file>

<file path=xl/sharedStrings.xml><?xml version="1.0" encoding="utf-8"?>
<sst xmlns="http://schemas.openxmlformats.org/spreadsheetml/2006/main" count="114" uniqueCount="94">
  <si>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</si>
  <si>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</si>
  <si>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</si>
  <si>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</si>
  <si>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</si>
  <si>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</si>
  <si>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</si>
  <si>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</si>
  <si>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</si>
  <si>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</si>
  <si>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</si>
  <si>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</si>
  <si>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</si>
  <si>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</si>
  <si>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</si>
  <si>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</si>
  <si>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</si>
  <si>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</si>
  <si>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</si>
  <si>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</si>
  <si>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</si>
  <si>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</si>
  <si>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</si>
  <si>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</si>
  <si>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</si>
  <si>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</si>
  <si>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</si>
  <si>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</si>
  <si>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</si>
  <si>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</si>
  <si>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</si>
  <si>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</si>
  <si>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</si>
  <si>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</si>
  <si>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</si>
  <si>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</si>
  <si>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</si>
  <si>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</si>
  <si>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</si>
  <si>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</si>
  <si>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</si>
  <si>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</si>
  <si>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</si>
  <si>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</si>
  <si>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</si>
  <si>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</si>
  <si>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</si>
  <si>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</si>
  <si>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</si>
  <si>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</si>
  <si>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</si>
  <si>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</si>
  <si>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</si>
  <si>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</si>
  <si>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</si>
  <si>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</si>
  <si>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</si>
  <si>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</si>
  <si>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</si>
  <si>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</si>
  <si>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</si>
  <si>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</si>
  <si>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</si>
  <si>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</si>
  <si>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</si>
  <si>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Margin</t>
  </si>
  <si>
    <t>NSP</t>
  </si>
  <si>
    <t>Q2012RH049</t>
  </si>
  <si>
    <t>Eduardo Lahera</t>
  </si>
  <si>
    <t>Honeywell, S.L.</t>
  </si>
  <si>
    <t>C/ Josefa Valcárcel, 24 (28027 MADRID - Spain)</t>
  </si>
  <si>
    <t>Mov. (34) 600 91 19 68</t>
  </si>
  <si>
    <t>Tel.   (34) 91 313 62 41</t>
  </si>
  <si>
    <t>Fax   (34) 91 313 61 28</t>
  </si>
  <si>
    <t>Honeywell Building Solutions  (HBS Division)</t>
  </si>
  <si>
    <t>MGG18F050PA11LS1AHA-X-Y</t>
  </si>
  <si>
    <t>MagneW Detector</t>
  </si>
  <si>
    <t>Size  2" Ansi 150 flange</t>
  </si>
  <si>
    <t>Liner : PFA</t>
  </si>
  <si>
    <t>Electrodes: SUS316L</t>
  </si>
  <si>
    <t>ELP</t>
  </si>
  <si>
    <t>MGG18F080PA11LS1AHA-X-Y</t>
  </si>
  <si>
    <t>dito</t>
  </si>
  <si>
    <t>Size 3"</t>
  </si>
  <si>
    <t>MGG18F100PA11LS1AHA-X-Y</t>
  </si>
  <si>
    <t>Size 4"</t>
  </si>
  <si>
    <t>MGG18F1025PA11LS1AHA-X-Y</t>
  </si>
  <si>
    <t>Size 5"</t>
  </si>
  <si>
    <t>MGG14C-MH5A-1A1X-Y</t>
  </si>
  <si>
    <t>MagneW converter</t>
  </si>
  <si>
    <t>Hart communication</t>
  </si>
  <si>
    <t>With display</t>
  </si>
  <si>
    <t>discount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</si>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</sst>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0"/>
  <sheetViews>
    <sheetView tabSelected="1" zoomScaleNormal="100" workbookViewId="0">
      <selection activeCell="T7" sqref="T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68</v>
      </c>
      <c r="E7" s="17"/>
      <c r="F7" s="85"/>
      <c r="G7" s="21"/>
      <c r="H7" s="33" t="s">
        <v>1</v>
      </c>
      <c r="I7" s="17"/>
      <c r="J7" s="77">
        <v>40952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74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69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70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71</v>
      </c>
      <c r="E11" s="17"/>
      <c r="F11" s="84"/>
      <c r="G11" s="17"/>
      <c r="H11" s="20" t="s">
        <v>17</v>
      </c>
      <c r="I11" s="20"/>
      <c r="J11" s="34" t="s">
        <v>67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72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73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80</v>
      </c>
      <c r="M21" s="98" t="s">
        <v>92</v>
      </c>
      <c r="N21" s="96" t="s">
        <v>66</v>
      </c>
      <c r="O21" s="97" t="s">
        <v>65</v>
      </c>
      <c r="P21" s="95" t="s">
        <v>66</v>
      </c>
    </row>
    <row r="22" spans="1:16" s="17" customFormat="1" ht="15.75" customHeight="1">
      <c r="B22" s="99">
        <v>1</v>
      </c>
      <c r="C22" s="100"/>
      <c r="D22" s="104" t="s">
        <v>75</v>
      </c>
      <c r="E22" s="101" t="s">
        <v>76</v>
      </c>
      <c r="G22" s="109">
        <v>3</v>
      </c>
      <c r="H22" s="106">
        <v>676</v>
      </c>
      <c r="I22" s="50"/>
      <c r="J22" s="50">
        <f>G22*H22</f>
        <v>2028</v>
      </c>
      <c r="K22" s="79" t="s">
        <v>93</v>
      </c>
      <c r="L22" s="107">
        <f>1024+205</f>
        <v>1229</v>
      </c>
      <c r="M22" s="97">
        <v>0.45</v>
      </c>
      <c r="N22" s="112">
        <f>L22*(1-M22)</f>
        <v>675.95</v>
      </c>
      <c r="O22" s="113"/>
    </row>
    <row r="23" spans="1:16" s="95" customFormat="1" ht="15.75" customHeight="1">
      <c r="B23" s="102"/>
      <c r="C23" s="99"/>
      <c r="D23" s="104"/>
      <c r="E23" s="103" t="s">
        <v>77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78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79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/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>
        <v>2</v>
      </c>
      <c r="C27" s="99"/>
      <c r="D27" s="104" t="s">
        <v>81</v>
      </c>
      <c r="E27" s="103" t="s">
        <v>82</v>
      </c>
      <c r="G27" s="95">
        <v>3</v>
      </c>
      <c r="H27" s="106">
        <v>855</v>
      </c>
      <c r="I27" s="94"/>
      <c r="J27" s="50">
        <f>G27*H27</f>
        <v>2565</v>
      </c>
      <c r="K27" s="79" t="s">
        <v>93</v>
      </c>
      <c r="L27" s="95">
        <f>1280+16+259</f>
        <v>1555</v>
      </c>
      <c r="M27" s="97">
        <v>0.45</v>
      </c>
      <c r="N27" s="112">
        <f>L27*(1-M27)</f>
        <v>855.25000000000011</v>
      </c>
      <c r="O27" s="97"/>
    </row>
    <row r="28" spans="1:16" s="95" customFormat="1" ht="15.75" customHeight="1">
      <c r="B28" s="99"/>
      <c r="C28" s="99"/>
      <c r="D28" s="104"/>
      <c r="E28" s="103" t="s">
        <v>83</v>
      </c>
      <c r="H28" s="106"/>
      <c r="I28" s="94"/>
      <c r="J28" s="94"/>
      <c r="K28" s="94"/>
    </row>
    <row r="29" spans="1:16" s="95" customFormat="1" ht="15.75" customHeight="1">
      <c r="B29" s="99"/>
      <c r="C29" s="99"/>
      <c r="D29" s="104"/>
      <c r="E29" s="103"/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/>
      <c r="H30" s="106"/>
      <c r="I30" s="94"/>
      <c r="J30" s="94"/>
      <c r="K30" s="94"/>
    </row>
    <row r="31" spans="1:16" s="95" customFormat="1" ht="15.75" customHeight="1">
      <c r="B31" s="99">
        <v>3</v>
      </c>
      <c r="C31" s="99"/>
      <c r="D31" s="104" t="s">
        <v>84</v>
      </c>
      <c r="E31" s="103" t="s">
        <v>82</v>
      </c>
      <c r="G31" s="95">
        <v>3</v>
      </c>
      <c r="H31" s="106">
        <v>1077</v>
      </c>
      <c r="I31" s="94"/>
      <c r="J31" s="50">
        <f>G31*H31</f>
        <v>3231</v>
      </c>
      <c r="K31" s="79" t="s">
        <v>93</v>
      </c>
      <c r="L31" s="95">
        <f>1613+19+326</f>
        <v>1958</v>
      </c>
      <c r="M31" s="97">
        <v>0.45</v>
      </c>
      <c r="N31" s="112">
        <f>L31*(1-M31)</f>
        <v>1076.9000000000001</v>
      </c>
    </row>
    <row r="32" spans="1:16" s="95" customFormat="1" ht="15.75" customHeight="1">
      <c r="B32" s="99"/>
      <c r="C32" s="99"/>
      <c r="D32" s="104"/>
      <c r="E32" s="103" t="s">
        <v>85</v>
      </c>
      <c r="H32" s="106"/>
      <c r="I32" s="94"/>
      <c r="J32" s="94"/>
      <c r="K32" s="94"/>
    </row>
    <row r="33" spans="1:14" s="95" customFormat="1" ht="15.75" customHeight="1">
      <c r="B33" s="99"/>
      <c r="C33" s="99"/>
      <c r="D33" s="104"/>
      <c r="E33" s="103"/>
      <c r="H33" s="106"/>
      <c r="I33" s="94"/>
      <c r="J33" s="94"/>
      <c r="K33" s="94"/>
    </row>
    <row r="34" spans="1:14" s="95" customFormat="1" ht="15.75" customHeight="1">
      <c r="B34" s="99">
        <v>4</v>
      </c>
      <c r="C34" s="99"/>
      <c r="D34" s="104" t="s">
        <v>86</v>
      </c>
      <c r="E34" s="103" t="s">
        <v>82</v>
      </c>
      <c r="G34" s="95">
        <v>6</v>
      </c>
      <c r="H34" s="106">
        <v>1443</v>
      </c>
      <c r="I34" s="94"/>
      <c r="J34" s="50">
        <f>G34*H34</f>
        <v>8658</v>
      </c>
      <c r="K34" s="79" t="s">
        <v>93</v>
      </c>
      <c r="L34" s="95">
        <f>2086+512+26</f>
        <v>2624</v>
      </c>
      <c r="M34" s="97">
        <v>0.45</v>
      </c>
      <c r="N34" s="112">
        <f>L34*(1-M34)</f>
        <v>1443.2</v>
      </c>
    </row>
    <row r="35" spans="1:14" s="95" customFormat="1" ht="15.75" customHeight="1">
      <c r="B35" s="99"/>
      <c r="C35" s="99"/>
      <c r="D35" s="104"/>
      <c r="E35" s="103" t="s">
        <v>87</v>
      </c>
      <c r="H35" s="106"/>
      <c r="I35" s="94"/>
      <c r="J35" s="94"/>
      <c r="K35" s="94"/>
    </row>
    <row r="36" spans="1:14" s="95" customFormat="1" ht="15.75" customHeight="1">
      <c r="B36" s="99"/>
      <c r="C36" s="99"/>
      <c r="D36" s="104"/>
      <c r="E36" s="103"/>
      <c r="H36" s="106"/>
      <c r="I36" s="94"/>
      <c r="J36" s="94"/>
      <c r="K36" s="94"/>
    </row>
    <row r="37" spans="1:14" s="95" customFormat="1" ht="15.75" customHeight="1">
      <c r="B37" s="99">
        <v>5</v>
      </c>
      <c r="C37" s="99"/>
      <c r="D37" s="104" t="s">
        <v>88</v>
      </c>
      <c r="E37" s="103" t="s">
        <v>89</v>
      </c>
      <c r="G37" s="95">
        <v>15</v>
      </c>
      <c r="H37" s="106">
        <v>639</v>
      </c>
      <c r="I37" s="94"/>
      <c r="J37" s="50">
        <f>G37*H37</f>
        <v>9585</v>
      </c>
      <c r="K37" s="79" t="s">
        <v>93</v>
      </c>
      <c r="L37" s="95">
        <f>880+125+60</f>
        <v>1065</v>
      </c>
      <c r="M37" s="97">
        <v>0.4</v>
      </c>
      <c r="N37" s="112">
        <f>L37*(1-M37)</f>
        <v>639</v>
      </c>
    </row>
    <row r="38" spans="1:14" s="95" customFormat="1" ht="15.75" customHeight="1">
      <c r="B38" s="99"/>
      <c r="C38" s="99"/>
      <c r="D38" s="104"/>
      <c r="E38" s="103" t="s">
        <v>90</v>
      </c>
      <c r="H38" s="106"/>
      <c r="I38" s="94"/>
      <c r="J38" s="94"/>
      <c r="K38" s="94"/>
    </row>
    <row r="39" spans="1:14" s="95" customFormat="1" ht="15.75" customHeight="1">
      <c r="B39" s="99"/>
      <c r="C39" s="99"/>
      <c r="D39" s="104"/>
      <c r="E39" s="103" t="s">
        <v>91</v>
      </c>
      <c r="H39" s="106"/>
      <c r="I39" s="94"/>
      <c r="J39" s="94"/>
      <c r="K39" s="94"/>
    </row>
    <row r="40" spans="1:14" ht="15.75" customHeight="1" thickBot="1">
      <c r="A40" s="17"/>
      <c r="B40" s="61"/>
      <c r="C40" s="62"/>
      <c r="D40" s="63"/>
      <c r="E40" s="64"/>
      <c r="F40" s="65"/>
      <c r="G40" s="93"/>
      <c r="H40" s="66"/>
      <c r="I40" s="67"/>
      <c r="J40" s="67"/>
      <c r="K40" s="80"/>
    </row>
    <row r="41" spans="1:14" ht="15.75" customHeight="1">
      <c r="A41" s="17"/>
      <c r="B41" s="11"/>
      <c r="C41" s="11"/>
      <c r="D41" s="12"/>
      <c r="E41" s="21"/>
      <c r="F41" s="11"/>
      <c r="G41" s="33" t="s">
        <v>26</v>
      </c>
      <c r="H41" s="51" t="s">
        <v>4</v>
      </c>
      <c r="I41" s="50"/>
      <c r="J41" s="50">
        <f>SUM(J21:J40)</f>
        <v>26067</v>
      </c>
      <c r="K41" s="60"/>
    </row>
    <row r="42" spans="1:14" ht="15.75" customHeight="1">
      <c r="A42" s="17"/>
      <c r="B42" s="11"/>
      <c r="C42" s="11"/>
      <c r="D42" s="12"/>
      <c r="E42" s="44"/>
      <c r="F42" s="42"/>
      <c r="G42" s="43" t="s">
        <v>19</v>
      </c>
      <c r="H42" s="52" t="s">
        <v>4</v>
      </c>
      <c r="I42" s="53"/>
      <c r="J42" s="53">
        <v>150</v>
      </c>
      <c r="K42" s="58"/>
    </row>
    <row r="43" spans="1:14" ht="15.75" customHeight="1">
      <c r="A43" s="17"/>
      <c r="B43" s="11"/>
      <c r="C43" s="11"/>
      <c r="D43" s="12"/>
      <c r="E43" s="45"/>
      <c r="F43" s="46"/>
      <c r="G43" s="57" t="s">
        <v>2</v>
      </c>
      <c r="H43" s="54" t="s">
        <v>4</v>
      </c>
      <c r="I43" s="55"/>
      <c r="J43" s="55">
        <v>0</v>
      </c>
      <c r="K43" s="59"/>
    </row>
    <row r="44" spans="1:14" ht="15.75" customHeight="1" thickBot="1">
      <c r="A44" s="17"/>
      <c r="B44" s="62"/>
      <c r="C44" s="62"/>
      <c r="D44" s="61"/>
      <c r="E44" s="70"/>
      <c r="F44" s="71"/>
      <c r="G44" s="72" t="s">
        <v>20</v>
      </c>
      <c r="H44" s="73" t="s">
        <v>4</v>
      </c>
      <c r="I44" s="74"/>
      <c r="J44" s="74"/>
      <c r="K44" s="75"/>
    </row>
    <row r="45" spans="1:14" ht="15.75" customHeight="1">
      <c r="A45" s="17"/>
      <c r="B45" s="11"/>
      <c r="C45" s="11"/>
      <c r="D45" s="12"/>
      <c r="E45" s="21"/>
      <c r="F45" s="11"/>
      <c r="G45" s="31" t="s">
        <v>33</v>
      </c>
      <c r="H45" s="51" t="s">
        <v>4</v>
      </c>
      <c r="I45" s="50"/>
      <c r="J45" s="50">
        <f>IF(J41&lt;150, 150, J41)</f>
        <v>26067</v>
      </c>
      <c r="K45" s="60"/>
    </row>
    <row r="46" spans="1:14" ht="15.75" customHeight="1" thickBot="1">
      <c r="A46" s="17"/>
      <c r="B46" s="62"/>
      <c r="C46" s="62"/>
      <c r="D46" s="61"/>
      <c r="E46" s="64"/>
      <c r="F46" s="62"/>
      <c r="G46" s="68" t="s">
        <v>32</v>
      </c>
      <c r="H46" s="66" t="s">
        <v>4</v>
      </c>
      <c r="I46" s="67"/>
      <c r="J46" s="67"/>
      <c r="K46" s="69"/>
    </row>
    <row r="47" spans="1:14" ht="15.75" customHeight="1">
      <c r="A47" s="17"/>
      <c r="B47" s="11"/>
      <c r="C47" s="11"/>
      <c r="D47" s="12"/>
      <c r="E47" s="17"/>
      <c r="F47" s="11"/>
      <c r="G47" s="56" t="s">
        <v>26</v>
      </c>
      <c r="H47" s="51" t="s">
        <v>4</v>
      </c>
      <c r="I47" s="50"/>
      <c r="J47" s="51">
        <f>SUM(J45:J46)</f>
        <v>26067</v>
      </c>
      <c r="K47" s="60"/>
    </row>
    <row r="48" spans="1:14" ht="15.75" customHeight="1">
      <c r="A48" s="17"/>
      <c r="B48" s="11"/>
      <c r="C48" s="11"/>
      <c r="D48" s="12"/>
      <c r="E48" s="17"/>
      <c r="F48" s="11"/>
      <c r="G48" s="56"/>
      <c r="H48" s="51"/>
      <c r="I48" s="50"/>
      <c r="J48" s="51"/>
      <c r="K48" s="60"/>
    </row>
    <row r="49" spans="2:230" s="17" customFormat="1" ht="15.75" customHeight="1">
      <c r="B49" s="27" t="s">
        <v>42</v>
      </c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7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44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31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8" t="s">
        <v>64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61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62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7" t="s">
        <v>63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C58" s="11"/>
      <c r="D58" s="76" t="s">
        <v>34</v>
      </c>
      <c r="E58" s="11"/>
      <c r="F58" s="11"/>
      <c r="G58" s="13"/>
      <c r="H58" s="14"/>
      <c r="I58" s="11"/>
      <c r="J58" s="78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 t="s">
        <v>35</v>
      </c>
      <c r="E59" s="18" t="s">
        <v>54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56"/>
      <c r="E60" s="18" t="s">
        <v>55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36</v>
      </c>
      <c r="E61" s="90" t="s">
        <v>53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37</v>
      </c>
      <c r="E62" s="17" t="s">
        <v>5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38</v>
      </c>
      <c r="E63" s="22" t="s">
        <v>21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39</v>
      </c>
      <c r="E64" s="23" t="s">
        <v>48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40</v>
      </c>
      <c r="E65" s="17" t="s">
        <v>49</v>
      </c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 t="s">
        <v>41</v>
      </c>
      <c r="E66" s="11" t="s">
        <v>22</v>
      </c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43</v>
      </c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8"/>
      <c r="C71" s="8"/>
      <c r="D71" s="11"/>
      <c r="E71" s="11"/>
      <c r="F71" s="11"/>
      <c r="G71" s="24"/>
      <c r="H71" s="11"/>
      <c r="I71" s="11"/>
      <c r="J71" s="24"/>
      <c r="K71" s="25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59</v>
      </c>
      <c r="C72" s="11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58</v>
      </c>
      <c r="C73" s="8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2012-02-13T13:17:27Z</dcterms:modified>
</cp:coreProperties>
</file>