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J24" i="1" l="1"/>
  <c r="J23" i="1"/>
  <c r="L24" i="1"/>
  <c r="N24" i="1" s="1"/>
  <c r="P24" i="1" s="1"/>
  <c r="L23" i="1"/>
  <c r="N23" i="1" s="1"/>
  <c r="P23" i="1" s="1"/>
  <c r="L22" i="1"/>
  <c r="N22" i="1" s="1"/>
  <c r="P22" i="1" s="1"/>
  <c r="J22" i="1" l="1"/>
  <c r="J28" i="1" s="1"/>
  <c r="J32" i="1" s="1"/>
  <c r="J34" i="1" s="1"/>
</calcChain>
</file>

<file path=xl/sharedStrings.xml><?xml version="1.0" encoding="utf-8"?>
<sst xmlns="http://schemas.openxmlformats.org/spreadsheetml/2006/main" count="102" uniqueCount="87">
  <si>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</si>
  <si>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</si>
  <si>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</si>
  <si>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</si>
  <si>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</si>
  <si>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</si>
  <si>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</si>
  <si>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</si>
  <si>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</si>
  <si>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</si>
  <si>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</si>
  <si>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</si>
  <si>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</si>
  <si>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</si>
  <si>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</si>
  <si>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</si>
  <si>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</si>
  <si>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</si>
  <si>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</si>
  <si>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</si>
  <si>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</si>
  <si>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</si>
  <si>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</si>
  <si>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</si>
  <si>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</si>
  <si>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</si>
  <si>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</si>
  <si>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</si>
  <si>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</si>
  <si>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</si>
  <si>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</si>
  <si>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</si>
  <si>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</si>
  <si>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</si>
  <si>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</si>
  <si>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</si>
  <si>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</si>
  <si>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</si>
  <si>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</si>
  <si>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</si>
  <si>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</si>
  <si>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</si>
  <si>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</si>
  <si>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</si>
  <si>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</si>
  <si>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</si>
  <si>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</si>
  <si>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</si>
  <si>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</si>
  <si>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</si>
  <si>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</si>
  <si>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</si>
  <si>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</si>
  <si>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</si>
  <si>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</si>
  <si>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</si>
  <si>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</si>
  <si>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</si>
  <si>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</si>
  <si>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</si>
  <si>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</si>
  <si>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</si>
  <si>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</si>
  <si>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</si>
  <si>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</si>
  <si>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</si>
  <si>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</si>
  <si>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</si>
  <si>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</si>
  <si>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Q2012RH043</t>
  </si>
  <si>
    <t>MTG14C-TBHX-X</t>
  </si>
  <si>
    <t>SMC11-05AA</t>
  </si>
  <si>
    <t>MagneW 2 wires remote type</t>
  </si>
  <si>
    <t>Magnew 2 wires converter</t>
  </si>
  <si>
    <t>MagneW Cable</t>
  </si>
  <si>
    <t>Andrey Plentyuk</t>
  </si>
  <si>
    <t>e-mail: andriy.plentyuk@honeywell.com</t>
  </si>
  <si>
    <t>Honeywell Ukraine</t>
  </si>
  <si>
    <t>03680, Kyiv, Ukraine</t>
  </si>
  <si>
    <t xml:space="preserve">Office Centre "IRVA", block "A", 10/14 Radyshcheva Str., </t>
  </si>
  <si>
    <t>Tel: +380 (44) 351-15-50</t>
  </si>
  <si>
    <t>Fax: +380 (44) 351-15-51</t>
  </si>
  <si>
    <t>mob: +38-095-280-1644</t>
  </si>
  <si>
    <t>Andriy.Plentyuk@honeywell.com</t>
  </si>
  <si>
    <r>
      <t>MTG18B-150P</t>
    </r>
    <r>
      <rPr>
        <b/>
        <sz val="10"/>
        <color rgb="FFFF0000"/>
        <rFont val="Arial"/>
        <family val="2"/>
      </rPr>
      <t>D</t>
    </r>
    <r>
      <rPr>
        <b/>
        <sz val="10"/>
        <rFont val="Arial"/>
        <family val="2"/>
      </rPr>
      <t>2LSBAJX-X</t>
    </r>
  </si>
  <si>
    <t>6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</si>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</sst>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iy.plentyuk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7"/>
  <sheetViews>
    <sheetView tabSelected="1" zoomScaleNormal="100" workbookViewId="0">
      <selection activeCell="G35" sqref="G3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77</v>
      </c>
      <c r="E7" s="17"/>
      <c r="F7" s="85"/>
      <c r="G7" s="21"/>
      <c r="H7" s="33" t="s">
        <v>1</v>
      </c>
      <c r="I7" s="17"/>
      <c r="J7" s="77">
        <v>40948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79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78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76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75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80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81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 t="s">
        <v>82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 t="s">
        <v>83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7" t="s">
        <v>84</v>
      </c>
      <c r="E22" s="102" t="s">
        <v>72</v>
      </c>
      <c r="G22" s="110">
        <v>2</v>
      </c>
      <c r="H22" s="107">
        <v>888</v>
      </c>
      <c r="I22" s="50"/>
      <c r="J22" s="50">
        <f>G22*H22</f>
        <v>1776</v>
      </c>
      <c r="K22" s="79" t="s">
        <v>85</v>
      </c>
      <c r="L22" s="108">
        <f>312+2</f>
        <v>314</v>
      </c>
      <c r="M22" s="17">
        <v>0.19800000000000001</v>
      </c>
      <c r="N22" s="113">
        <f>L22*1000*M22/100</f>
        <v>621.72</v>
      </c>
      <c r="O22" s="114">
        <v>0.3</v>
      </c>
      <c r="P22" s="17">
        <f>N22/(1-O22)</f>
        <v>888.17142857142869</v>
      </c>
    </row>
    <row r="23" spans="1:16" s="95" customFormat="1" ht="15.75" customHeight="1">
      <c r="B23" s="103">
        <v>2</v>
      </c>
      <c r="C23" s="100"/>
      <c r="D23" s="117" t="s">
        <v>70</v>
      </c>
      <c r="E23" s="104" t="s">
        <v>73</v>
      </c>
      <c r="G23" s="111">
        <v>2</v>
      </c>
      <c r="H23" s="107">
        <v>464</v>
      </c>
      <c r="I23" s="94"/>
      <c r="J23" s="50">
        <f>G23*H23</f>
        <v>928</v>
      </c>
      <c r="K23" s="79" t="s">
        <v>85</v>
      </c>
      <c r="L23" s="109">
        <f>162+2</f>
        <v>164</v>
      </c>
      <c r="M23" s="17">
        <v>0.19800000000000001</v>
      </c>
      <c r="N23" s="113">
        <f>L23*1000*M23/100</f>
        <v>324.72000000000003</v>
      </c>
      <c r="O23" s="114">
        <v>0.3</v>
      </c>
      <c r="P23" s="17">
        <f>N23/(1-O23)</f>
        <v>463.88571428571436</v>
      </c>
    </row>
    <row r="24" spans="1:16" s="95" customFormat="1" ht="15.75" customHeight="1">
      <c r="B24" s="100">
        <v>3</v>
      </c>
      <c r="C24" s="100"/>
      <c r="D24" s="117" t="s">
        <v>71</v>
      </c>
      <c r="E24" s="104" t="s">
        <v>74</v>
      </c>
      <c r="G24" s="111">
        <v>2</v>
      </c>
      <c r="H24" s="107">
        <v>57</v>
      </c>
      <c r="I24" s="94"/>
      <c r="J24" s="50">
        <f>G24*H24</f>
        <v>114</v>
      </c>
      <c r="K24" s="79" t="s">
        <v>85</v>
      </c>
      <c r="L24" s="109">
        <f>10+5+5</f>
        <v>20</v>
      </c>
      <c r="M24" s="17">
        <v>0.19800000000000001</v>
      </c>
      <c r="N24" s="113">
        <f>L24*1000*M24/100</f>
        <v>39.6</v>
      </c>
      <c r="O24" s="114">
        <v>0.3</v>
      </c>
      <c r="P24" s="17">
        <f>N24/(1-O24)</f>
        <v>56.571428571428577</v>
      </c>
    </row>
    <row r="25" spans="1:16" s="95" customFormat="1" ht="15.75" customHeight="1">
      <c r="B25" s="100"/>
      <c r="C25" s="100"/>
      <c r="D25" s="105"/>
      <c r="E25" s="104"/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H26" s="107"/>
      <c r="I26" s="94"/>
      <c r="J26" s="94"/>
      <c r="K26" s="94"/>
    </row>
    <row r="27" spans="1:16" ht="15.75" customHeight="1" thickBot="1">
      <c r="A27" s="17"/>
      <c r="B27" s="61"/>
      <c r="C27" s="62"/>
      <c r="D27" s="63"/>
      <c r="E27" s="64"/>
      <c r="F27" s="65"/>
      <c r="G27" s="93"/>
      <c r="H27" s="66"/>
      <c r="I27" s="67"/>
      <c r="J27" s="67"/>
      <c r="K27" s="80"/>
    </row>
    <row r="28" spans="1:16" ht="15.75" customHeight="1">
      <c r="A28" s="17"/>
      <c r="B28" s="11"/>
      <c r="C28" s="11"/>
      <c r="D28" s="12"/>
      <c r="E28" s="21"/>
      <c r="F28" s="11"/>
      <c r="G28" s="33" t="s">
        <v>26</v>
      </c>
      <c r="H28" s="51" t="s">
        <v>4</v>
      </c>
      <c r="I28" s="50"/>
      <c r="J28" s="50">
        <f>SUM(J21:J27)</f>
        <v>2818</v>
      </c>
      <c r="K28" s="60"/>
    </row>
    <row r="29" spans="1:16" ht="15.75" customHeight="1">
      <c r="A29" s="17"/>
      <c r="B29" s="11"/>
      <c r="C29" s="11"/>
      <c r="D29" s="12"/>
      <c r="E29" s="44"/>
      <c r="F29" s="42"/>
      <c r="G29" s="43" t="s">
        <v>19</v>
      </c>
      <c r="H29" s="52" t="s">
        <v>4</v>
      </c>
      <c r="I29" s="53"/>
      <c r="J29" s="53">
        <v>150</v>
      </c>
      <c r="K29" s="58"/>
    </row>
    <row r="30" spans="1:16" ht="15.75" customHeight="1">
      <c r="A30" s="17"/>
      <c r="B30" s="11"/>
      <c r="C30" s="11"/>
      <c r="D30" s="12"/>
      <c r="E30" s="45"/>
      <c r="F30" s="46"/>
      <c r="G30" s="57" t="s">
        <v>2</v>
      </c>
      <c r="H30" s="54" t="s">
        <v>4</v>
      </c>
      <c r="I30" s="55"/>
      <c r="J30" s="55">
        <v>0</v>
      </c>
      <c r="K30" s="59"/>
    </row>
    <row r="31" spans="1:16" ht="15.75" customHeight="1" thickBot="1">
      <c r="A31" s="17"/>
      <c r="B31" s="62"/>
      <c r="C31" s="62"/>
      <c r="D31" s="61"/>
      <c r="E31" s="70"/>
      <c r="F31" s="71"/>
      <c r="G31" s="72" t="s">
        <v>20</v>
      </c>
      <c r="H31" s="73" t="s">
        <v>4</v>
      </c>
      <c r="I31" s="74"/>
      <c r="J31" s="74"/>
      <c r="K31" s="75"/>
    </row>
    <row r="32" spans="1:16" ht="15.75" customHeight="1">
      <c r="A32" s="17"/>
      <c r="B32" s="11"/>
      <c r="C32" s="11"/>
      <c r="D32" s="12"/>
      <c r="E32" s="21"/>
      <c r="F32" s="11"/>
      <c r="G32" s="31" t="s">
        <v>33</v>
      </c>
      <c r="H32" s="51" t="s">
        <v>4</v>
      </c>
      <c r="I32" s="50"/>
      <c r="J32" s="50">
        <f>IF(J28&lt;150, 150, J28)</f>
        <v>2818</v>
      </c>
      <c r="K32" s="60"/>
    </row>
    <row r="33" spans="1:230" ht="15.75" customHeight="1" thickBot="1">
      <c r="A33" s="17"/>
      <c r="B33" s="62"/>
      <c r="C33" s="62"/>
      <c r="D33" s="61"/>
      <c r="E33" s="64"/>
      <c r="F33" s="62"/>
      <c r="G33" s="68" t="s">
        <v>32</v>
      </c>
      <c r="H33" s="66" t="s">
        <v>4</v>
      </c>
      <c r="I33" s="67"/>
      <c r="J33" s="67"/>
      <c r="K33" s="69"/>
    </row>
    <row r="34" spans="1:230" ht="15.75" customHeight="1">
      <c r="A34" s="17"/>
      <c r="B34" s="11"/>
      <c r="C34" s="11"/>
      <c r="D34" s="12"/>
      <c r="E34" s="17"/>
      <c r="F34" s="11"/>
      <c r="G34" s="56" t="s">
        <v>26</v>
      </c>
      <c r="H34" s="51" t="s">
        <v>4</v>
      </c>
      <c r="I34" s="50"/>
      <c r="J34" s="51">
        <f>SUM(J32:J33)</f>
        <v>2818</v>
      </c>
      <c r="K34" s="60"/>
    </row>
    <row r="35" spans="1:230" ht="15.75" customHeight="1">
      <c r="A35" s="17"/>
      <c r="B35" s="11"/>
      <c r="C35" s="11"/>
      <c r="D35" s="12"/>
      <c r="E35" s="17"/>
      <c r="F35" s="11"/>
      <c r="G35" s="56"/>
      <c r="H35" s="51"/>
      <c r="I35" s="50"/>
      <c r="J35" s="51"/>
      <c r="K35" s="60"/>
    </row>
    <row r="36" spans="1:230" s="17" customFormat="1" ht="15.75" customHeight="1">
      <c r="B36" s="27" t="s">
        <v>42</v>
      </c>
      <c r="C36" s="11"/>
      <c r="D36" s="12"/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7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44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63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87" t="s">
        <v>60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87" t="s">
        <v>61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62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C45" s="11"/>
      <c r="D45" s="76" t="s">
        <v>34</v>
      </c>
      <c r="E45" s="11"/>
      <c r="F45" s="11"/>
      <c r="G45" s="13"/>
      <c r="H45" s="14"/>
      <c r="I45" s="11"/>
      <c r="J45" s="78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56" t="s">
        <v>35</v>
      </c>
      <c r="E46" s="18" t="s">
        <v>53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56"/>
      <c r="E47" s="18" t="s">
        <v>54</v>
      </c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36</v>
      </c>
      <c r="E48" s="90" t="s">
        <v>86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37</v>
      </c>
      <c r="E49" s="17" t="s">
        <v>5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38</v>
      </c>
      <c r="E50" s="22" t="s">
        <v>21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39</v>
      </c>
      <c r="E51" s="23" t="s">
        <v>48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40</v>
      </c>
      <c r="E52" s="17" t="s">
        <v>49</v>
      </c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 t="s">
        <v>41</v>
      </c>
      <c r="E53" s="11" t="s">
        <v>22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43</v>
      </c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8"/>
      <c r="C58" s="8"/>
      <c r="D58" s="11"/>
      <c r="E58" s="11"/>
      <c r="F58" s="11"/>
      <c r="G58" s="24"/>
      <c r="H58" s="11"/>
      <c r="I58" s="11"/>
      <c r="J58" s="24"/>
      <c r="K58" s="25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58</v>
      </c>
      <c r="C59" s="11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57</v>
      </c>
      <c r="C60" s="8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2">
    <mergeCell ref="A4:K4"/>
    <mergeCell ref="A5:K5"/>
  </mergeCells>
  <phoneticPr fontId="0"/>
  <hyperlinks>
    <hyperlink ref="J15" r:id="rId1"/>
    <hyperlink ref="J16" r:id="rId2"/>
    <hyperlink ref="D10" r:id="rId3" display="mailto:andriy.plentyuk@honeywell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2012-02-09T15:32:03Z</dcterms:modified>
</cp:coreProperties>
</file>