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P32" i="1" s="1"/>
  <c r="P22" i="1"/>
  <c r="N22" i="1"/>
  <c r="L32" i="1"/>
  <c r="L22" i="1"/>
  <c r="J22" i="1" l="1"/>
  <c r="J38" i="1" s="1"/>
  <c r="J42" i="1" s="1"/>
  <c r="J44" i="1" s="1"/>
</calcChain>
</file>

<file path=xl/sharedStrings.xml><?xml version="1.0" encoding="utf-8"?>
<sst xmlns="http://schemas.openxmlformats.org/spreadsheetml/2006/main" count="108" uniqueCount="94">
  <si>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</si>
  <si>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</si>
  <si>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</si>
  <si>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</si>
  <si>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</si>
  <si>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</si>
  <si>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</si>
  <si>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</si>
  <si>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</si>
  <si>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</si>
  <si>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</si>
  <si>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</si>
  <si>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</si>
  <si>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</si>
  <si>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</si>
  <si>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</si>
  <si>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</si>
  <si>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</si>
  <si>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</si>
  <si>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</si>
  <si>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</si>
  <si>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</si>
  <si>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</si>
  <si>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</si>
  <si>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</si>
  <si>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</si>
  <si>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</si>
  <si>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</si>
  <si>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</si>
  <si>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</si>
  <si>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</si>
  <si>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</si>
  <si>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</si>
  <si>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</si>
  <si>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</si>
  <si>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</si>
  <si>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</si>
  <si>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</si>
  <si>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</si>
  <si>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</si>
  <si>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</si>
  <si>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</si>
  <si>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</si>
  <si>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</si>
  <si>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</si>
  <si>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</si>
  <si>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</si>
  <si>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</si>
  <si>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</si>
  <si>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</si>
  <si>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</si>
  <si>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</si>
  <si>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</si>
  <si>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</si>
  <si>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</si>
  <si>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</si>
  <si>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</si>
  <si>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</si>
  <si>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</si>
  <si>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</si>
  <si>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</si>
  <si>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</si>
  <si>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</si>
  <si>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</si>
  <si>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</si>
  <si>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</si>
  <si>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</si>
  <si>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</si>
  <si>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</si>
  <si>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Q2012RH038</t>
  </si>
  <si>
    <t>JORGE CALVO</t>
  </si>
  <si>
    <t>Esindus, S.A.</t>
  </si>
  <si>
    <t>Avenida de Manoteras 42, 28050 Madrid</t>
  </si>
  <si>
    <t>+34-91 767 09 66</t>
  </si>
  <si>
    <t>+34-91 767 12 40</t>
  </si>
  <si>
    <t> jcalvo@esindus.es </t>
  </si>
  <si>
    <t>Spain</t>
  </si>
  <si>
    <t>GTX41D-BAAADBA-AA2AXA1-R1</t>
  </si>
  <si>
    <t>DP Transmitter GTX</t>
  </si>
  <si>
    <t>Range: 0-2 Barg</t>
  </si>
  <si>
    <t>Output : 4-20mA with Hart</t>
  </si>
  <si>
    <t>Wetted parts: SUS316 (diaphragm SUS316L)</t>
  </si>
  <si>
    <t>Connection 1/2 NPT with adapter flanges</t>
  </si>
  <si>
    <t>Electrical connection: 1/2 NPT</t>
  </si>
  <si>
    <t>ATEX intrinsically safe</t>
  </si>
  <si>
    <t>With indicator</t>
  </si>
  <si>
    <t>With 2" pipe bracket</t>
  </si>
  <si>
    <t>MVG1-1SA-X-A</t>
  </si>
  <si>
    <t>3 way manifold</t>
  </si>
  <si>
    <t>Max pressure : 210Bars</t>
  </si>
  <si>
    <t>Mounted on DP transmitter</t>
  </si>
  <si>
    <t>6</t>
  </si>
  <si>
    <t>Vertical piping bottom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</si>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</sst>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color rgb="FF0087AC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5" quotePrefix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calvo@esindus.es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4"/>
      <c r="G7" s="21"/>
      <c r="H7" s="33" t="s">
        <v>1</v>
      </c>
      <c r="I7" s="17"/>
      <c r="J7" s="76">
        <v>40942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76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5" t="s">
        <v>70</v>
      </c>
      <c r="F11" s="83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6" t="s">
        <v>73</v>
      </c>
      <c r="E12" s="115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6" t="s">
        <v>74</v>
      </c>
      <c r="E13" s="115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6" t="s">
        <v>75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5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5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114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77</v>
      </c>
      <c r="E22" s="99" t="s">
        <v>78</v>
      </c>
      <c r="G22" s="107">
        <v>1</v>
      </c>
      <c r="H22" s="104">
        <v>628</v>
      </c>
      <c r="I22" s="49"/>
      <c r="J22" s="49">
        <f>G22*H22</f>
        <v>628</v>
      </c>
      <c r="K22" s="78" t="s">
        <v>91</v>
      </c>
      <c r="L22" s="105">
        <f>323+5+6+8+20+12+5</f>
        <v>379</v>
      </c>
      <c r="M22" s="17">
        <v>0.11600000000000001</v>
      </c>
      <c r="N22" s="110">
        <f>L22*1000*M22/100</f>
        <v>439.64</v>
      </c>
      <c r="O22" s="111">
        <v>0.3</v>
      </c>
      <c r="P22" s="17">
        <f>N22/(1-O22)</f>
        <v>628.05714285714282</v>
      </c>
    </row>
    <row r="23" spans="1:16" s="93" customFormat="1" ht="15.75" customHeight="1">
      <c r="B23" s="100"/>
      <c r="C23" s="97"/>
      <c r="D23" s="102"/>
      <c r="E23" s="101" t="s">
        <v>79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80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81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82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92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83</v>
      </c>
      <c r="H28" s="104"/>
      <c r="I28" s="92"/>
      <c r="J28" s="49"/>
      <c r="K28" s="78"/>
      <c r="M28" s="96"/>
      <c r="N28" s="94"/>
      <c r="O28" s="95"/>
    </row>
    <row r="29" spans="1:16" s="93" customFormat="1" ht="15.75" customHeight="1">
      <c r="B29" s="97"/>
      <c r="C29" s="97"/>
      <c r="D29" s="102"/>
      <c r="E29" s="101" t="s">
        <v>84</v>
      </c>
      <c r="H29" s="104"/>
      <c r="I29" s="92"/>
      <c r="J29" s="49"/>
      <c r="K29" s="78"/>
      <c r="M29" s="96"/>
      <c r="N29" s="94"/>
      <c r="O29" s="95"/>
    </row>
    <row r="30" spans="1:16" s="93" customFormat="1" ht="15.75" customHeight="1">
      <c r="B30" s="97"/>
      <c r="C30" s="97"/>
      <c r="D30" s="102"/>
      <c r="E30" s="101" t="s">
        <v>85</v>
      </c>
      <c r="H30" s="104"/>
      <c r="I30" s="92"/>
      <c r="J30" s="49"/>
      <c r="K30" s="78"/>
      <c r="M30" s="96"/>
      <c r="N30" s="94"/>
      <c r="O30" s="95"/>
    </row>
    <row r="31" spans="1:16" s="93" customFormat="1" ht="15.75" customHeight="1">
      <c r="B31" s="97"/>
      <c r="C31" s="97"/>
      <c r="D31" s="102"/>
      <c r="E31" s="101" t="s">
        <v>86</v>
      </c>
      <c r="H31" s="104"/>
      <c r="I31" s="92"/>
      <c r="J31" s="49"/>
      <c r="K31" s="78"/>
      <c r="M31" s="96"/>
      <c r="N31" s="94"/>
      <c r="O31" s="95"/>
    </row>
    <row r="32" spans="1:16" s="93" customFormat="1" ht="15.75" customHeight="1">
      <c r="B32" s="97"/>
      <c r="C32" s="97"/>
      <c r="D32" s="102" t="s">
        <v>87</v>
      </c>
      <c r="E32" s="101" t="s">
        <v>88</v>
      </c>
      <c r="G32" s="93">
        <v>1</v>
      </c>
      <c r="H32" s="104">
        <v>105</v>
      </c>
      <c r="I32" s="92"/>
      <c r="J32" s="49">
        <f>G32*H32</f>
        <v>105</v>
      </c>
      <c r="K32" s="78" t="s">
        <v>91</v>
      </c>
      <c r="L32" s="93">
        <f>58+5</f>
        <v>63</v>
      </c>
      <c r="M32" s="17">
        <v>0.11600000000000001</v>
      </c>
      <c r="N32" s="110">
        <f>L32*1000*M32/100</f>
        <v>73.08</v>
      </c>
      <c r="O32" s="111">
        <v>0.3</v>
      </c>
      <c r="P32" s="17">
        <f>N32/(1-O32)</f>
        <v>104.4</v>
      </c>
    </row>
    <row r="33" spans="1:230" s="93" customFormat="1" ht="15.75" customHeight="1">
      <c r="B33" s="97"/>
      <c r="C33" s="97"/>
      <c r="D33" s="102"/>
      <c r="E33" s="101" t="s">
        <v>89</v>
      </c>
      <c r="H33" s="104"/>
      <c r="I33" s="92"/>
      <c r="J33" s="49"/>
      <c r="K33" s="78"/>
      <c r="M33" s="96"/>
      <c r="N33" s="94"/>
      <c r="O33" s="95"/>
    </row>
    <row r="34" spans="1:230" s="93" customFormat="1" ht="15.75" customHeight="1">
      <c r="B34" s="97"/>
      <c r="C34" s="97"/>
      <c r="D34" s="102"/>
      <c r="E34" s="101" t="s">
        <v>90</v>
      </c>
      <c r="H34" s="104"/>
      <c r="I34" s="92"/>
      <c r="J34" s="49"/>
      <c r="K34" s="78"/>
      <c r="M34" s="96"/>
      <c r="N34" s="94"/>
      <c r="O34" s="95"/>
    </row>
    <row r="35" spans="1:230" s="93" customFormat="1" ht="15.75" customHeight="1">
      <c r="B35" s="97"/>
      <c r="C35" s="97"/>
      <c r="D35" s="102"/>
      <c r="E35" s="101"/>
      <c r="H35" s="104"/>
      <c r="I35" s="92"/>
      <c r="J35" s="49"/>
      <c r="K35" s="78"/>
      <c r="M35" s="96"/>
      <c r="N35" s="94"/>
      <c r="O35" s="95"/>
    </row>
    <row r="36" spans="1:230" s="93" customFormat="1" ht="15.75" customHeight="1">
      <c r="B36" s="97"/>
      <c r="C36" s="97"/>
      <c r="D36" s="102"/>
      <c r="E36" s="101"/>
      <c r="H36" s="104"/>
      <c r="I36" s="92"/>
      <c r="J36" s="92"/>
      <c r="K36" s="92"/>
    </row>
    <row r="37" spans="1:230" ht="15.75" customHeight="1" thickBot="1">
      <c r="A37" s="17"/>
      <c r="B37" s="60"/>
      <c r="C37" s="61"/>
      <c r="D37" s="62"/>
      <c r="E37" s="63"/>
      <c r="F37" s="64"/>
      <c r="G37" s="91"/>
      <c r="H37" s="65"/>
      <c r="I37" s="66"/>
      <c r="J37" s="66"/>
      <c r="K37" s="79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0" t="s">
        <v>4</v>
      </c>
      <c r="I38" s="49"/>
      <c r="J38" s="49">
        <f>SUM(J21:J37)</f>
        <v>733</v>
      </c>
      <c r="K38" s="59"/>
    </row>
    <row r="39" spans="1:230" ht="15.75" customHeight="1">
      <c r="A39" s="17"/>
      <c r="B39" s="11"/>
      <c r="C39" s="11"/>
      <c r="D39" s="12"/>
      <c r="E39" s="43"/>
      <c r="F39" s="41"/>
      <c r="G39" s="42" t="s">
        <v>19</v>
      </c>
      <c r="H39" s="51" t="s">
        <v>4</v>
      </c>
      <c r="I39" s="52"/>
      <c r="J39" s="52">
        <v>150</v>
      </c>
      <c r="K39" s="57"/>
    </row>
    <row r="40" spans="1:230" ht="15.75" customHeight="1">
      <c r="A40" s="17"/>
      <c r="B40" s="11"/>
      <c r="C40" s="11"/>
      <c r="D40" s="12"/>
      <c r="E40" s="44"/>
      <c r="F40" s="45"/>
      <c r="G40" s="56" t="s">
        <v>2</v>
      </c>
      <c r="H40" s="53" t="s">
        <v>4</v>
      </c>
      <c r="I40" s="54"/>
      <c r="J40" s="54">
        <v>0</v>
      </c>
      <c r="K40" s="58"/>
    </row>
    <row r="41" spans="1:230" ht="15.75" customHeight="1" thickBot="1">
      <c r="A41" s="17"/>
      <c r="B41" s="61"/>
      <c r="C41" s="61"/>
      <c r="D41" s="60"/>
      <c r="E41" s="69"/>
      <c r="F41" s="70"/>
      <c r="G41" s="71" t="s">
        <v>20</v>
      </c>
      <c r="H41" s="72" t="s">
        <v>4</v>
      </c>
      <c r="I41" s="73"/>
      <c r="J41" s="73"/>
      <c r="K41" s="74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0" t="s">
        <v>4</v>
      </c>
      <c r="I42" s="49"/>
      <c r="J42" s="49">
        <f>IF(J38&lt;150, 150, J38)</f>
        <v>733</v>
      </c>
      <c r="K42" s="59"/>
    </row>
    <row r="43" spans="1:230" ht="15.75" customHeight="1" thickBot="1">
      <c r="A43" s="17"/>
      <c r="B43" s="61"/>
      <c r="C43" s="61"/>
      <c r="D43" s="60"/>
      <c r="E43" s="63"/>
      <c r="F43" s="61"/>
      <c r="G43" s="67" t="s">
        <v>32</v>
      </c>
      <c r="H43" s="65" t="s">
        <v>4</v>
      </c>
      <c r="I43" s="66"/>
      <c r="J43" s="66"/>
      <c r="K43" s="68"/>
    </row>
    <row r="44" spans="1:230" ht="15.75" customHeight="1">
      <c r="A44" s="17"/>
      <c r="B44" s="11"/>
      <c r="C44" s="11"/>
      <c r="D44" s="12"/>
      <c r="E44" s="17"/>
      <c r="F44" s="11"/>
      <c r="G44" s="55" t="s">
        <v>26</v>
      </c>
      <c r="H44" s="50" t="s">
        <v>4</v>
      </c>
      <c r="I44" s="49"/>
      <c r="J44" s="50">
        <f>SUM(J42:J43)</f>
        <v>733</v>
      </c>
      <c r="K44" s="59"/>
    </row>
    <row r="45" spans="1:230" ht="15.75" customHeight="1">
      <c r="A45" s="17"/>
      <c r="B45" s="11"/>
      <c r="C45" s="11"/>
      <c r="D45" s="12"/>
      <c r="E45" s="17"/>
      <c r="F45" s="11"/>
      <c r="G45" s="55"/>
      <c r="H45" s="50"/>
      <c r="I45" s="49"/>
      <c r="J45" s="50"/>
      <c r="K45" s="59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8" t="s">
        <v>63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86" t="s">
        <v>60</v>
      </c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86" t="s">
        <v>61</v>
      </c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86" t="s">
        <v>62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C55" s="11"/>
      <c r="D55" s="75" t="s">
        <v>34</v>
      </c>
      <c r="E55" s="11"/>
      <c r="F55" s="11"/>
      <c r="G55" s="13"/>
      <c r="H55" s="14"/>
      <c r="I55" s="11"/>
      <c r="J55" s="77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55" t="s">
        <v>35</v>
      </c>
      <c r="E56" s="18" t="s">
        <v>53</v>
      </c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55"/>
      <c r="E57" s="18" t="s">
        <v>54</v>
      </c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36</v>
      </c>
      <c r="E58" s="89" t="s">
        <v>93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37</v>
      </c>
      <c r="E59" s="17" t="s">
        <v>5</v>
      </c>
      <c r="K59" s="2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D60" s="26" t="s">
        <v>38</v>
      </c>
      <c r="E60" s="22" t="s">
        <v>21</v>
      </c>
      <c r="K60" s="2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D61" s="26" t="s">
        <v>39</v>
      </c>
      <c r="E61" s="23" t="s">
        <v>48</v>
      </c>
      <c r="K61" s="2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D62" s="26" t="s">
        <v>40</v>
      </c>
      <c r="E62" s="17" t="s">
        <v>49</v>
      </c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11" t="s">
        <v>58</v>
      </c>
      <c r="C69" s="11"/>
      <c r="D69" s="11"/>
      <c r="E69" s="11"/>
      <c r="F69" s="11"/>
      <c r="G69" s="24"/>
      <c r="H69" s="11"/>
      <c r="I69" s="11"/>
      <c r="J69" s="24"/>
      <c r="K69" s="24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11" t="s">
        <v>57</v>
      </c>
      <c r="C70" s="8"/>
      <c r="D70" s="11"/>
      <c r="E70" s="11"/>
      <c r="F70" s="11"/>
      <c r="G70" s="24"/>
      <c r="H70" s="11"/>
      <c r="I70" s="11"/>
      <c r="J70" s="24"/>
      <c r="K70" s="24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jcalvo@esindus.es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2012-02-03T14:37:22Z</dcterms:modified>
</cp:coreProperties>
</file>