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J46" i="1" l="1"/>
  <c r="J39" i="1"/>
  <c r="J36" i="1"/>
  <c r="N39" i="1"/>
  <c r="P39" i="1" s="1"/>
  <c r="N36" i="1"/>
  <c r="P36" i="1" s="1"/>
  <c r="J34" i="1" l="1"/>
  <c r="J33" i="1"/>
  <c r="J32" i="1"/>
  <c r="J31" i="1"/>
  <c r="J30" i="1"/>
  <c r="J27" i="1"/>
  <c r="J26" i="1"/>
  <c r="J25" i="1"/>
  <c r="J24" i="1"/>
  <c r="J23" i="1"/>
  <c r="N24" i="1"/>
  <c r="P24" i="1"/>
  <c r="N25" i="1"/>
  <c r="P25" i="1" s="1"/>
  <c r="N26" i="1"/>
  <c r="P26" i="1" s="1"/>
  <c r="N27" i="1"/>
  <c r="P27" i="1" s="1"/>
  <c r="N30" i="1"/>
  <c r="P30" i="1" s="1"/>
  <c r="N31" i="1"/>
  <c r="P31" i="1" s="1"/>
  <c r="N32" i="1"/>
  <c r="P32" i="1" s="1"/>
  <c r="N33" i="1"/>
  <c r="P33" i="1" s="1"/>
  <c r="N34" i="1"/>
  <c r="P34" i="1" s="1"/>
  <c r="N23" i="1"/>
  <c r="P23" i="1" s="1"/>
  <c r="J50" i="1" l="1"/>
  <c r="J52" i="1" s="1"/>
</calcChain>
</file>

<file path=xl/sharedStrings.xml><?xml version="1.0" encoding="utf-8"?>
<sst xmlns="http://schemas.openxmlformats.org/spreadsheetml/2006/main" count="132" uniqueCount="103">
  <si>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</si>
  <si>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</si>
  <si>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</si>
  <si>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</si>
  <si>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</si>
  <si>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</si>
  <si>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</si>
  <si>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</si>
  <si>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</si>
  <si>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</si>
  <si>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</si>
  <si>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</si>
  <si>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</si>
  <si>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</si>
  <si>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</si>
  <si>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</si>
  <si>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</si>
  <si>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</si>
  <si>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</si>
  <si>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</si>
  <si>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</si>
  <si>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</si>
  <si>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</si>
  <si>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</si>
  <si>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</si>
  <si>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</si>
  <si>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</si>
  <si>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</si>
  <si>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</si>
  <si>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</si>
  <si>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</si>
  <si>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</si>
  <si>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</si>
  <si>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</si>
  <si>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</si>
  <si>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</si>
  <si>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</si>
  <si>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</si>
  <si>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</si>
  <si>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</si>
  <si>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</si>
  <si>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</si>
  <si>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</si>
  <si>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</si>
  <si>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</si>
  <si>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</si>
  <si>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</si>
  <si>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</si>
  <si>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</si>
  <si>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</si>
  <si>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</si>
  <si>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</si>
  <si>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</si>
  <si>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</si>
  <si>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</si>
  <si>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</si>
  <si>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</si>
  <si>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</si>
  <si>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</si>
  <si>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</si>
  <si>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</si>
  <si>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</si>
  <si>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</si>
  <si>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</si>
  <si>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</si>
  <si>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</si>
  <si>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</si>
  <si>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</si>
  <si>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</si>
  <si>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 xml:space="preserve">spare parts for R-29287-41-020-2 HTS1.5B HA2 </t>
  </si>
  <si>
    <t xml:space="preserve">spare parts for R-29287-41-010-3 HLS3/4B HA2 </t>
  </si>
  <si>
    <t>Guido Lahaye</t>
  </si>
  <si>
    <t>Territory Account Manager</t>
  </si>
  <si>
    <t>Honeywell Field Products</t>
  </si>
  <si>
    <t>Hermeslaan 1H, B 1831 Diegem</t>
  </si>
  <si>
    <t>Office: +3227282407 Mobile: +32499985142 Fax: +3227282245</t>
  </si>
  <si>
    <t>guido.lahaye@honeywell.com  https://www.honeywellprocess.com</t>
  </si>
  <si>
    <t>Q2012RH034</t>
  </si>
  <si>
    <t>Gland Packing V-Teflon</t>
  </si>
  <si>
    <t>Gland Packing TK2006</t>
  </si>
  <si>
    <t xml:space="preserve">Gasket V543(TEF) </t>
  </si>
  <si>
    <t xml:space="preserve">Seat Gasket V563(TEF) </t>
  </si>
  <si>
    <t xml:space="preserve">Oil Free Service </t>
  </si>
  <si>
    <t>82509581-19200</t>
  </si>
  <si>
    <t>800000000-0000K</t>
  </si>
  <si>
    <t>82535503-10100</t>
  </si>
  <si>
    <t xml:space="preserve">82535502-10100 </t>
  </si>
  <si>
    <t>80255384-10700</t>
  </si>
  <si>
    <t xml:space="preserve">Gland Packing TK2006 </t>
  </si>
  <si>
    <t xml:space="preserve">80255384-10700 </t>
  </si>
  <si>
    <t>82535502-80100</t>
  </si>
  <si>
    <t>82535503-90100</t>
  </si>
  <si>
    <t>8</t>
  </si>
  <si>
    <t>30 days from invoice date</t>
  </si>
  <si>
    <t>see detail attached</t>
  </si>
  <si>
    <t>Replacement of complete valve R-29287-41-020-2 HTS1.5B HA2</t>
  </si>
  <si>
    <t>Replacement of complete valve R-29287-41-010-3 HLS3/4B HA2</t>
  </si>
  <si>
    <t>Condition of replacement:</t>
  </si>
  <si>
    <t>Gland Packing changed from V-Teflon+TK2006 to V-Teflon only</t>
  </si>
  <si>
    <t xml:space="preserve">Delivery without Ship Class LR options </t>
  </si>
  <si>
    <t>REV1</t>
  </si>
  <si>
    <t>AEU-12-164</t>
  </si>
  <si>
    <t>sugimoto 02/02/12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</si>
</sst>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9" fillId="0" borderId="0" xfId="5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0" fontId="9" fillId="0" borderId="0" xfId="5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5"/>
  <sheetViews>
    <sheetView tabSelected="1" zoomScaleNormal="100" workbookViewId="0">
      <selection activeCell="L16" sqref="L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3.375" style="83" customWidth="1"/>
    <col min="13" max="13" width="14.625" style="83" customWidth="1"/>
    <col min="14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100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9" t="s">
        <v>24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0" t="s">
        <v>25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05" t="s">
        <v>71</v>
      </c>
      <c r="E7" s="17"/>
      <c r="F7" s="84"/>
      <c r="G7" s="21"/>
      <c r="H7" s="33" t="s">
        <v>1</v>
      </c>
      <c r="I7" s="17"/>
      <c r="J7" s="77">
        <v>40941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05" t="s">
        <v>72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05" t="s">
        <v>73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05" t="s">
        <v>74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05" t="s">
        <v>75</v>
      </c>
      <c r="E11" s="17"/>
      <c r="F11" s="83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05" t="s">
        <v>76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03"/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04"/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97"/>
      <c r="E15" s="17"/>
      <c r="F15" s="83"/>
      <c r="G15" s="17"/>
      <c r="H15" s="20" t="s">
        <v>45</v>
      </c>
      <c r="J15" s="87" t="s">
        <v>59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90"/>
      <c r="E16" s="17"/>
      <c r="F16" s="83"/>
      <c r="G16" s="17"/>
      <c r="H16" s="20" t="s">
        <v>47</v>
      </c>
      <c r="I16" s="21"/>
      <c r="J16" s="88" t="s">
        <v>56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0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</row>
    <row r="22" spans="1:16" s="17" customFormat="1" ht="15.75" customHeight="1">
      <c r="B22" s="105">
        <v>1</v>
      </c>
      <c r="C22" s="105"/>
      <c r="D22" s="105" t="s">
        <v>69</v>
      </c>
      <c r="E22" s="105"/>
      <c r="F22" s="105"/>
      <c r="G22" s="105"/>
      <c r="H22" s="105"/>
      <c r="I22" s="105"/>
      <c r="J22" s="105"/>
      <c r="K22" s="105"/>
      <c r="L22" s="98"/>
      <c r="N22" s="101"/>
      <c r="O22" s="102"/>
    </row>
    <row r="23" spans="1:16" s="93" customFormat="1" ht="15.75" customHeight="1">
      <c r="B23" s="105"/>
      <c r="C23" s="105"/>
      <c r="D23" s="105" t="s">
        <v>83</v>
      </c>
      <c r="E23" s="105" t="s">
        <v>78</v>
      </c>
      <c r="F23" s="105"/>
      <c r="G23" s="105">
        <v>3</v>
      </c>
      <c r="H23" s="105">
        <v>9</v>
      </c>
      <c r="I23" s="105"/>
      <c r="J23" s="105">
        <f>G23*H23</f>
        <v>27</v>
      </c>
      <c r="K23" s="106" t="s">
        <v>92</v>
      </c>
      <c r="L23" s="99">
        <v>1000</v>
      </c>
      <c r="M23" s="96">
        <v>0.45</v>
      </c>
      <c r="N23" s="94">
        <f>L23*M23/100</f>
        <v>4.5</v>
      </c>
      <c r="O23" s="95">
        <v>0.5</v>
      </c>
      <c r="P23" s="93">
        <f>N23/(1-O23)</f>
        <v>9</v>
      </c>
    </row>
    <row r="24" spans="1:16" s="93" customFormat="1" ht="15.75" customHeight="1">
      <c r="B24" s="105"/>
      <c r="C24" s="105"/>
      <c r="D24" s="105" t="s">
        <v>87</v>
      </c>
      <c r="E24" s="105" t="s">
        <v>79</v>
      </c>
      <c r="F24" s="105"/>
      <c r="G24" s="105">
        <v>5</v>
      </c>
      <c r="H24" s="105">
        <v>26.1</v>
      </c>
      <c r="I24" s="105"/>
      <c r="J24" s="105">
        <f t="shared" ref="J24:J27" si="0">G24*H24</f>
        <v>130.5</v>
      </c>
      <c r="K24" s="106" t="s">
        <v>92</v>
      </c>
      <c r="L24" s="99">
        <v>2900</v>
      </c>
      <c r="M24" s="96">
        <v>0.45</v>
      </c>
      <c r="N24" s="94">
        <f t="shared" ref="N24:N34" si="1">L24*M24/100</f>
        <v>13.05</v>
      </c>
      <c r="O24" s="95">
        <v>0.5</v>
      </c>
      <c r="P24" s="93">
        <f t="shared" ref="P24:P34" si="2">N24/(1-O24)</f>
        <v>26.1</v>
      </c>
    </row>
    <row r="25" spans="1:16" s="93" customFormat="1" ht="15.75" customHeight="1">
      <c r="B25" s="105"/>
      <c r="C25" s="105"/>
      <c r="D25" s="105" t="s">
        <v>86</v>
      </c>
      <c r="E25" s="105" t="s">
        <v>80</v>
      </c>
      <c r="F25" s="105"/>
      <c r="G25" s="105">
        <v>2</v>
      </c>
      <c r="H25" s="105">
        <v>103.5</v>
      </c>
      <c r="I25" s="105"/>
      <c r="J25" s="105">
        <f t="shared" si="0"/>
        <v>207</v>
      </c>
      <c r="K25" s="106" t="s">
        <v>92</v>
      </c>
      <c r="L25" s="99">
        <v>11500</v>
      </c>
      <c r="M25" s="96">
        <v>0.45</v>
      </c>
      <c r="N25" s="94">
        <f t="shared" si="1"/>
        <v>51.75</v>
      </c>
      <c r="O25" s="95">
        <v>0.5</v>
      </c>
      <c r="P25" s="93">
        <f t="shared" si="2"/>
        <v>103.5</v>
      </c>
    </row>
    <row r="26" spans="1:16" s="93" customFormat="1" ht="15.75" customHeight="1">
      <c r="B26" s="105"/>
      <c r="C26" s="105"/>
      <c r="D26" s="105" t="s">
        <v>85</v>
      </c>
      <c r="E26" s="105" t="s">
        <v>81</v>
      </c>
      <c r="F26" s="105"/>
      <c r="G26" s="105">
        <v>1</v>
      </c>
      <c r="H26" s="105">
        <v>56.7</v>
      </c>
      <c r="I26" s="105"/>
      <c r="J26" s="105">
        <f t="shared" si="0"/>
        <v>56.7</v>
      </c>
      <c r="K26" s="106" t="s">
        <v>92</v>
      </c>
      <c r="L26" s="99">
        <v>6300</v>
      </c>
      <c r="M26" s="96">
        <v>0.45</v>
      </c>
      <c r="N26" s="94">
        <f t="shared" si="1"/>
        <v>28.35</v>
      </c>
      <c r="O26" s="95">
        <v>0.5</v>
      </c>
      <c r="P26" s="93">
        <f t="shared" si="2"/>
        <v>56.7</v>
      </c>
    </row>
    <row r="27" spans="1:16" s="93" customFormat="1" ht="15.75" customHeight="1">
      <c r="B27" s="105"/>
      <c r="C27" s="105"/>
      <c r="D27" s="105" t="s">
        <v>84</v>
      </c>
      <c r="E27" s="105" t="s">
        <v>82</v>
      </c>
      <c r="F27" s="105"/>
      <c r="G27" s="105">
        <v>1</v>
      </c>
      <c r="H27" s="105">
        <v>63</v>
      </c>
      <c r="I27" s="105"/>
      <c r="J27" s="105">
        <f t="shared" si="0"/>
        <v>63</v>
      </c>
      <c r="K27" s="106" t="s">
        <v>92</v>
      </c>
      <c r="L27" s="99">
        <v>7000</v>
      </c>
      <c r="M27" s="96">
        <v>0.45</v>
      </c>
      <c r="N27" s="94">
        <f t="shared" si="1"/>
        <v>31.5</v>
      </c>
      <c r="O27" s="95">
        <v>0.5</v>
      </c>
      <c r="P27" s="93">
        <f t="shared" si="2"/>
        <v>63</v>
      </c>
    </row>
    <row r="28" spans="1:16" s="93" customFormat="1" ht="15.75" customHeight="1">
      <c r="B28" s="105"/>
      <c r="C28" s="105"/>
      <c r="D28" s="105"/>
      <c r="E28" s="105"/>
      <c r="F28" s="105"/>
      <c r="G28" s="105"/>
      <c r="H28" s="105"/>
      <c r="I28" s="105"/>
      <c r="J28" s="105"/>
      <c r="K28" s="106"/>
      <c r="L28" s="99"/>
      <c r="M28" s="96"/>
      <c r="N28" s="94"/>
      <c r="O28" s="95"/>
    </row>
    <row r="29" spans="1:16" s="93" customFormat="1" ht="15.75" customHeight="1">
      <c r="B29" s="105">
        <v>2</v>
      </c>
      <c r="C29" s="105"/>
      <c r="D29" s="105" t="s">
        <v>70</v>
      </c>
      <c r="E29" s="105"/>
      <c r="F29" s="105"/>
      <c r="G29" s="105"/>
      <c r="H29" s="105"/>
      <c r="I29" s="105"/>
      <c r="J29" s="105"/>
      <c r="K29" s="106"/>
      <c r="L29" s="99"/>
      <c r="M29" s="96"/>
      <c r="N29" s="94"/>
      <c r="O29" s="95"/>
    </row>
    <row r="30" spans="1:16" s="93" customFormat="1" ht="15.75" customHeight="1">
      <c r="B30" s="105"/>
      <c r="C30" s="105"/>
      <c r="D30" s="105" t="s">
        <v>83</v>
      </c>
      <c r="E30" s="105" t="s">
        <v>78</v>
      </c>
      <c r="F30" s="105"/>
      <c r="G30" s="105">
        <v>3</v>
      </c>
      <c r="H30" s="105">
        <v>9</v>
      </c>
      <c r="I30" s="105"/>
      <c r="J30" s="105">
        <f t="shared" ref="J30:J36" si="3">G30*H30</f>
        <v>27</v>
      </c>
      <c r="K30" s="106" t="s">
        <v>92</v>
      </c>
      <c r="L30" s="99">
        <v>1000</v>
      </c>
      <c r="M30" s="96">
        <v>0.45</v>
      </c>
      <c r="N30" s="94">
        <f t="shared" si="1"/>
        <v>4.5</v>
      </c>
      <c r="O30" s="95">
        <v>0.5</v>
      </c>
      <c r="P30" s="93">
        <f t="shared" si="2"/>
        <v>9</v>
      </c>
    </row>
    <row r="31" spans="1:16" s="93" customFormat="1" ht="15.75" customHeight="1">
      <c r="B31" s="105"/>
      <c r="C31" s="105"/>
      <c r="D31" s="105" t="s">
        <v>89</v>
      </c>
      <c r="E31" s="105" t="s">
        <v>88</v>
      </c>
      <c r="F31" s="105"/>
      <c r="G31" s="105">
        <v>5</v>
      </c>
      <c r="H31" s="105">
        <v>26.1</v>
      </c>
      <c r="I31" s="105"/>
      <c r="J31" s="105">
        <f t="shared" si="3"/>
        <v>130.5</v>
      </c>
      <c r="K31" s="106" t="s">
        <v>92</v>
      </c>
      <c r="L31" s="99">
        <v>2900</v>
      </c>
      <c r="M31" s="96">
        <v>0.45</v>
      </c>
      <c r="N31" s="94">
        <f t="shared" si="1"/>
        <v>13.05</v>
      </c>
      <c r="O31" s="95">
        <v>0.5</v>
      </c>
      <c r="P31" s="93">
        <f t="shared" si="2"/>
        <v>26.1</v>
      </c>
    </row>
    <row r="32" spans="1:16" s="93" customFormat="1" ht="15.75" customHeight="1">
      <c r="B32" s="105"/>
      <c r="C32" s="105"/>
      <c r="D32" s="105" t="s">
        <v>90</v>
      </c>
      <c r="E32" s="105" t="s">
        <v>80</v>
      </c>
      <c r="F32" s="105"/>
      <c r="G32" s="105">
        <v>2</v>
      </c>
      <c r="H32" s="105">
        <v>103.5</v>
      </c>
      <c r="I32" s="105"/>
      <c r="J32" s="105">
        <f t="shared" si="3"/>
        <v>207</v>
      </c>
      <c r="K32" s="106" t="s">
        <v>92</v>
      </c>
      <c r="L32" s="99">
        <v>11500</v>
      </c>
      <c r="M32" s="96">
        <v>0.45</v>
      </c>
      <c r="N32" s="94">
        <f t="shared" si="1"/>
        <v>51.75</v>
      </c>
      <c r="O32" s="95">
        <v>0.5</v>
      </c>
      <c r="P32" s="93">
        <f t="shared" si="2"/>
        <v>103.5</v>
      </c>
    </row>
    <row r="33" spans="1:16" s="93" customFormat="1" ht="15.75" customHeight="1">
      <c r="B33" s="105"/>
      <c r="C33" s="105"/>
      <c r="D33" s="105" t="s">
        <v>91</v>
      </c>
      <c r="E33" s="105" t="s">
        <v>81</v>
      </c>
      <c r="F33" s="105"/>
      <c r="G33" s="105">
        <v>1</v>
      </c>
      <c r="H33" s="105">
        <v>52.2</v>
      </c>
      <c r="I33" s="105"/>
      <c r="J33" s="105">
        <f t="shared" si="3"/>
        <v>52.2</v>
      </c>
      <c r="K33" s="106" t="s">
        <v>92</v>
      </c>
      <c r="L33" s="99">
        <v>5800</v>
      </c>
      <c r="M33" s="96">
        <v>0.45</v>
      </c>
      <c r="N33" s="94">
        <f t="shared" si="1"/>
        <v>26.1</v>
      </c>
      <c r="O33" s="95">
        <v>0.5</v>
      </c>
      <c r="P33" s="93">
        <f t="shared" si="2"/>
        <v>52.2</v>
      </c>
    </row>
    <row r="34" spans="1:16" s="93" customFormat="1" ht="15.75" customHeight="1">
      <c r="B34" s="105"/>
      <c r="C34" s="105"/>
      <c r="D34" s="105" t="s">
        <v>84</v>
      </c>
      <c r="E34" s="105" t="s">
        <v>82</v>
      </c>
      <c r="F34" s="105"/>
      <c r="G34" s="105">
        <v>1</v>
      </c>
      <c r="H34" s="105">
        <v>63</v>
      </c>
      <c r="I34" s="105"/>
      <c r="J34" s="105">
        <f t="shared" si="3"/>
        <v>63</v>
      </c>
      <c r="K34" s="106" t="s">
        <v>92</v>
      </c>
      <c r="L34" s="99">
        <v>7000</v>
      </c>
      <c r="M34" s="96">
        <v>0.45</v>
      </c>
      <c r="N34" s="94">
        <f t="shared" si="1"/>
        <v>31.5</v>
      </c>
      <c r="O34" s="95">
        <v>0.5</v>
      </c>
      <c r="P34" s="93">
        <f t="shared" si="2"/>
        <v>63</v>
      </c>
    </row>
    <row r="35" spans="1:16" s="93" customFormat="1" ht="15.75" customHeight="1"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99" t="s">
        <v>101</v>
      </c>
      <c r="M35" s="96" t="s">
        <v>102</v>
      </c>
      <c r="N35" s="94"/>
      <c r="O35" s="95"/>
    </row>
    <row r="36" spans="1:16" s="93" customFormat="1" ht="15.75" customHeight="1">
      <c r="B36" s="105">
        <v>3</v>
      </c>
      <c r="C36" s="105"/>
      <c r="D36" s="17" t="s">
        <v>95</v>
      </c>
      <c r="F36" s="105"/>
      <c r="G36" s="105">
        <v>1</v>
      </c>
      <c r="H36" s="105">
        <v>4176</v>
      </c>
      <c r="I36" s="105"/>
      <c r="J36" s="105">
        <f t="shared" si="3"/>
        <v>4176</v>
      </c>
      <c r="K36" s="106">
        <v>12</v>
      </c>
      <c r="L36" s="99">
        <v>793000</v>
      </c>
      <c r="M36" s="96">
        <v>0.316</v>
      </c>
      <c r="N36" s="94">
        <f t="shared" ref="N36" si="4">L36*M36/100</f>
        <v>2505.88</v>
      </c>
      <c r="O36" s="95">
        <v>0.4</v>
      </c>
      <c r="P36" s="93">
        <f t="shared" ref="P36" si="5">N36/(1-O36)</f>
        <v>4176.4666666666672</v>
      </c>
    </row>
    <row r="37" spans="1:16" s="93" customFormat="1" ht="15.75" customHeight="1">
      <c r="B37" s="105"/>
      <c r="C37" s="105"/>
      <c r="D37" s="17"/>
      <c r="E37" s="108" t="s">
        <v>94</v>
      </c>
      <c r="F37" s="105"/>
      <c r="G37" s="105"/>
      <c r="H37" s="105"/>
      <c r="I37" s="105"/>
      <c r="J37" s="105"/>
      <c r="K37" s="106"/>
      <c r="L37" s="99"/>
      <c r="M37" s="96"/>
      <c r="N37" s="94"/>
      <c r="O37" s="95"/>
    </row>
    <row r="38" spans="1:16" s="93" customFormat="1" ht="15.75" customHeight="1">
      <c r="B38" s="105"/>
      <c r="C38" s="105"/>
      <c r="D38" s="17"/>
      <c r="E38" s="108"/>
      <c r="F38" s="105"/>
      <c r="G38" s="105"/>
      <c r="H38" s="105"/>
      <c r="I38" s="105"/>
      <c r="J38" s="105"/>
      <c r="K38" s="106"/>
      <c r="L38" s="99"/>
      <c r="M38" s="96"/>
      <c r="N38" s="94"/>
      <c r="O38" s="95"/>
    </row>
    <row r="39" spans="1:16" s="93" customFormat="1" ht="15.75" customHeight="1">
      <c r="B39" s="105">
        <v>4</v>
      </c>
      <c r="C39" s="105"/>
      <c r="D39" s="17" t="s">
        <v>96</v>
      </c>
      <c r="E39" s="108"/>
      <c r="F39" s="105"/>
      <c r="G39" s="105">
        <v>1</v>
      </c>
      <c r="H39" s="105">
        <v>2575</v>
      </c>
      <c r="I39" s="105"/>
      <c r="J39" s="105">
        <f t="shared" ref="J39" si="6">G39*H39</f>
        <v>2575</v>
      </c>
      <c r="K39" s="106">
        <v>12</v>
      </c>
      <c r="L39" s="99">
        <v>489000</v>
      </c>
      <c r="M39" s="96">
        <v>0.316</v>
      </c>
      <c r="N39" s="94">
        <f t="shared" ref="N39" si="7">L39*M39/100</f>
        <v>1545.24</v>
      </c>
      <c r="O39" s="95">
        <v>0.4</v>
      </c>
      <c r="P39" s="93">
        <f t="shared" ref="P39" si="8">N39/(1-O39)</f>
        <v>2575.4</v>
      </c>
    </row>
    <row r="40" spans="1:16" s="93" customFormat="1" ht="15.75" customHeight="1">
      <c r="B40" s="105"/>
      <c r="C40" s="105"/>
      <c r="D40" s="17"/>
      <c r="E40" s="108" t="s">
        <v>94</v>
      </c>
      <c r="F40" s="105"/>
      <c r="G40" s="105"/>
      <c r="H40" s="105"/>
      <c r="I40" s="105"/>
      <c r="J40" s="105"/>
      <c r="K40" s="105"/>
      <c r="L40" s="99"/>
      <c r="M40" s="96"/>
      <c r="N40" s="94"/>
      <c r="O40" s="95"/>
    </row>
    <row r="41" spans="1:16" s="93" customFormat="1" ht="15.75" customHeight="1">
      <c r="B41" s="105"/>
      <c r="C41" s="105"/>
      <c r="D41" s="107" t="s">
        <v>97</v>
      </c>
      <c r="E41" s="108"/>
      <c r="F41" s="105"/>
      <c r="G41" s="105"/>
      <c r="H41" s="105"/>
      <c r="I41" s="105"/>
      <c r="J41" s="105"/>
      <c r="K41" s="105"/>
      <c r="L41" s="99"/>
      <c r="M41" s="96"/>
      <c r="N41" s="94"/>
      <c r="O41" s="95"/>
    </row>
    <row r="42" spans="1:16" s="93" customFormat="1" ht="15.75" customHeight="1">
      <c r="B42" s="105"/>
      <c r="C42" s="105"/>
      <c r="D42" s="17" t="s">
        <v>99</v>
      </c>
      <c r="E42" s="108"/>
      <c r="F42" s="105"/>
      <c r="G42" s="105"/>
      <c r="H42" s="105"/>
      <c r="I42" s="105"/>
      <c r="J42" s="105"/>
      <c r="K42" s="105"/>
      <c r="L42" s="99"/>
      <c r="M42" s="96"/>
      <c r="N42" s="94"/>
      <c r="O42" s="95"/>
    </row>
    <row r="43" spans="1:16" s="93" customFormat="1" ht="15.75" customHeight="1">
      <c r="B43" s="105"/>
      <c r="C43" s="105"/>
      <c r="D43" s="17" t="s">
        <v>98</v>
      </c>
      <c r="E43" s="108"/>
      <c r="F43" s="105"/>
      <c r="G43" s="105"/>
      <c r="H43" s="105"/>
      <c r="I43" s="105"/>
      <c r="J43" s="105"/>
      <c r="K43" s="105"/>
      <c r="L43" s="99"/>
      <c r="M43" s="96"/>
      <c r="N43" s="94"/>
      <c r="O43" s="95"/>
    </row>
    <row r="44" spans="1:16" s="93" customFormat="1" ht="15.75" customHeight="1">
      <c r="B44" s="105"/>
      <c r="C44" s="105"/>
      <c r="D44" s="108"/>
      <c r="E44" s="108"/>
      <c r="F44" s="105"/>
      <c r="G44" s="105"/>
      <c r="H44" s="105"/>
      <c r="I44" s="105"/>
      <c r="J44" s="105"/>
      <c r="K44" s="105"/>
      <c r="L44" s="99"/>
      <c r="M44" s="96"/>
      <c r="N44" s="94"/>
      <c r="O44" s="95"/>
    </row>
    <row r="45" spans="1:16" ht="15.75" customHeight="1" thickBot="1">
      <c r="A45" s="17"/>
      <c r="B45" s="61"/>
      <c r="C45" s="62"/>
      <c r="D45" s="63"/>
      <c r="E45" s="64"/>
      <c r="F45" s="65"/>
      <c r="G45" s="92"/>
      <c r="H45" s="66"/>
      <c r="I45" s="67"/>
      <c r="J45" s="67"/>
      <c r="K45" s="79"/>
    </row>
    <row r="46" spans="1:16" ht="15.75" customHeight="1">
      <c r="A46" s="17"/>
      <c r="B46" s="11"/>
      <c r="C46" s="11"/>
      <c r="D46" s="12"/>
      <c r="E46" s="21"/>
      <c r="F46" s="11"/>
      <c r="G46" s="33" t="s">
        <v>26</v>
      </c>
      <c r="H46" s="51" t="s">
        <v>4</v>
      </c>
      <c r="I46" s="50"/>
      <c r="J46" s="50">
        <f>SUM(J21:J45)</f>
        <v>7714.9</v>
      </c>
      <c r="K46" s="60"/>
    </row>
    <row r="47" spans="1:16" ht="15.75" customHeight="1">
      <c r="A47" s="17"/>
      <c r="B47" s="11"/>
      <c r="C47" s="11"/>
      <c r="D47" s="12"/>
      <c r="E47" s="44"/>
      <c r="F47" s="42"/>
      <c r="G47" s="43" t="s">
        <v>19</v>
      </c>
      <c r="H47" s="52" t="s">
        <v>4</v>
      </c>
      <c r="I47" s="53"/>
      <c r="J47" s="53">
        <v>150</v>
      </c>
      <c r="K47" s="58"/>
    </row>
    <row r="48" spans="1:16" ht="15.75" customHeight="1">
      <c r="A48" s="17"/>
      <c r="B48" s="11"/>
      <c r="C48" s="11"/>
      <c r="D48" s="12"/>
      <c r="E48" s="45"/>
      <c r="F48" s="46"/>
      <c r="G48" s="57" t="s">
        <v>2</v>
      </c>
      <c r="H48" s="54" t="s">
        <v>4</v>
      </c>
      <c r="I48" s="55"/>
      <c r="J48" s="55">
        <v>0</v>
      </c>
      <c r="K48" s="59"/>
    </row>
    <row r="49" spans="1:230" ht="15.75" customHeight="1" thickBot="1">
      <c r="A49" s="17"/>
      <c r="B49" s="62"/>
      <c r="C49" s="62"/>
      <c r="D49" s="61"/>
      <c r="E49" s="70"/>
      <c r="F49" s="71"/>
      <c r="G49" s="72" t="s">
        <v>20</v>
      </c>
      <c r="H49" s="73" t="s">
        <v>4</v>
      </c>
      <c r="I49" s="74"/>
      <c r="J49" s="74"/>
      <c r="K49" s="75"/>
    </row>
    <row r="50" spans="1:230" ht="15.75" customHeight="1">
      <c r="A50" s="17"/>
      <c r="B50" s="11"/>
      <c r="C50" s="11"/>
      <c r="D50" s="12"/>
      <c r="E50" s="21"/>
      <c r="F50" s="11"/>
      <c r="G50" s="31" t="s">
        <v>33</v>
      </c>
      <c r="H50" s="51" t="s">
        <v>4</v>
      </c>
      <c r="I50" s="50"/>
      <c r="J50" s="50">
        <f>IF(J46&lt;150, 150, J46)</f>
        <v>7714.9</v>
      </c>
      <c r="K50" s="60"/>
    </row>
    <row r="51" spans="1:230" ht="15.75" customHeight="1" thickBot="1">
      <c r="A51" s="17"/>
      <c r="B51" s="62"/>
      <c r="C51" s="62"/>
      <c r="D51" s="61"/>
      <c r="E51" s="64"/>
      <c r="F51" s="62"/>
      <c r="G51" s="68" t="s">
        <v>32</v>
      </c>
      <c r="H51" s="66" t="s">
        <v>4</v>
      </c>
      <c r="I51" s="67"/>
      <c r="J51" s="67"/>
      <c r="K51" s="69"/>
    </row>
    <row r="52" spans="1:230" ht="15.75" customHeight="1">
      <c r="A52" s="17"/>
      <c r="B52" s="11"/>
      <c r="C52" s="11"/>
      <c r="D52" s="12"/>
      <c r="E52" s="17"/>
      <c r="F52" s="11"/>
      <c r="G52" s="56" t="s">
        <v>26</v>
      </c>
      <c r="H52" s="51" t="s">
        <v>4</v>
      </c>
      <c r="I52" s="50"/>
      <c r="J52" s="51">
        <f>SUM(J50:J51)</f>
        <v>7714.9</v>
      </c>
      <c r="K52" s="60"/>
    </row>
    <row r="53" spans="1:230" ht="15.75" customHeight="1">
      <c r="A53" s="17"/>
      <c r="B53" s="11"/>
      <c r="C53" s="11"/>
      <c r="D53" s="12"/>
      <c r="E53" s="17"/>
      <c r="F53" s="11"/>
      <c r="G53" s="56"/>
      <c r="H53" s="51"/>
      <c r="I53" s="50"/>
      <c r="J53" s="51"/>
      <c r="K53" s="60"/>
    </row>
    <row r="54" spans="1:230" s="17" customFormat="1" ht="15.75" customHeight="1">
      <c r="B54" s="27" t="s">
        <v>42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7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44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8" t="s">
        <v>31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8" t="s">
        <v>63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86" t="s">
        <v>60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86" t="s">
        <v>61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86" t="s">
        <v>62</v>
      </c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C63" s="11"/>
      <c r="D63" s="76" t="s">
        <v>34</v>
      </c>
      <c r="E63" s="11"/>
      <c r="F63" s="11"/>
      <c r="G63" s="13"/>
      <c r="H63" s="14"/>
      <c r="I63" s="11"/>
      <c r="J63" s="78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11"/>
      <c r="C64" s="11"/>
      <c r="D64" s="56" t="s">
        <v>35</v>
      </c>
      <c r="E64" s="18" t="s">
        <v>53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56"/>
      <c r="E65" s="18" t="s">
        <v>54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36</v>
      </c>
      <c r="E66" s="89" t="s">
        <v>93</v>
      </c>
      <c r="K66" s="21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37</v>
      </c>
      <c r="E67" s="17" t="s">
        <v>5</v>
      </c>
      <c r="K67" s="21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38</v>
      </c>
      <c r="E68" s="22" t="s">
        <v>21</v>
      </c>
      <c r="K68" s="21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D69" s="26" t="s">
        <v>39</v>
      </c>
      <c r="E69" s="23" t="s">
        <v>48</v>
      </c>
      <c r="K69" s="21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D70" s="26" t="s">
        <v>40</v>
      </c>
      <c r="E70" s="17" t="s">
        <v>49</v>
      </c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 t="s">
        <v>41</v>
      </c>
      <c r="E71" s="11" t="s">
        <v>22</v>
      </c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43</v>
      </c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8"/>
      <c r="C76" s="8"/>
      <c r="D76" s="11"/>
      <c r="E76" s="11"/>
      <c r="F76" s="11"/>
      <c r="G76" s="24"/>
      <c r="H76" s="11"/>
      <c r="I76" s="11"/>
      <c r="J76" s="24"/>
      <c r="K76" s="25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 t="s">
        <v>58</v>
      </c>
      <c r="C77" s="11"/>
      <c r="D77" s="11"/>
      <c r="E77" s="11"/>
      <c r="F77" s="11"/>
      <c r="G77" s="24"/>
      <c r="H77" s="11"/>
      <c r="I77" s="11"/>
      <c r="J77" s="24"/>
      <c r="K77" s="24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 t="s">
        <v>57</v>
      </c>
      <c r="C78" s="8"/>
      <c r="D78" s="11"/>
      <c r="E78" s="11"/>
      <c r="F78" s="11"/>
      <c r="G78" s="24"/>
      <c r="H78" s="11"/>
      <c r="I78" s="11"/>
      <c r="J78" s="24"/>
      <c r="K78" s="24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3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2012-03-22T12:54:38Z</dcterms:modified>
</cp:coreProperties>
</file>