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4" i="1" l="1"/>
  <c r="J26" i="1"/>
  <c r="J30" i="1"/>
  <c r="J24" i="1"/>
  <c r="J22" i="1"/>
  <c r="N26" i="1"/>
  <c r="P26" i="1"/>
  <c r="N24" i="1"/>
  <c r="P24" i="1"/>
  <c r="N22" i="1"/>
  <c r="P22" i="1"/>
  <c r="J36" i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<sst xmlns="http://schemas.openxmlformats.org/spreadsheetml/2006/main" count="101" uniqueCount="86">
  <si>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</si>
  <si>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</si>
  <si>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</si>
  <si>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</si>
  <si>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</si>
  <si>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</si>
  <si>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</si>
  <si>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</si>
  <si>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</si>
  <si>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</si>
  <si>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</si>
  <si>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</si>
  <si>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</si>
  <si>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</si>
  <si>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</si>
  <si>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</si>
  <si>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</si>
  <si>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</si>
  <si>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</si>
  <si>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</si>
  <si>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</si>
  <si>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</si>
  <si>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</si>
  <si>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</si>
  <si>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</si>
  <si>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</si>
  <si>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</si>
  <si>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</si>
  <si>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</si>
  <si>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</si>
  <si>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</si>
  <si>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</si>
  <si>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</si>
  <si>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</si>
  <si>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</si>
  <si>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</si>
  <si>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</si>
  <si>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</si>
  <si>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</si>
  <si>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</si>
  <si>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</si>
  <si>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</si>
  <si>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</si>
  <si>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</si>
  <si>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</si>
  <si>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</si>
  <si>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</si>
  <si>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</si>
  <si>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</si>
  <si>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</si>
  <si>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</si>
  <si>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</si>
  <si>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</si>
  <si>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</si>
  <si>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</si>
  <si>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</si>
  <si>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</si>
  <si>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</si>
  <si>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</si>
  <si>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</si>
  <si>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</si>
  <si>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</si>
  <si>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</si>
  <si>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</si>
  <si>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</si>
  <si>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Q2012RH001</t>
  </si>
  <si>
    <t>Wilhelm Rump KG (GmbH &amp; Co.)</t>
  </si>
  <si>
    <t>Witternstrasse 20</t>
  </si>
  <si>
    <t>21107 Hamburg</t>
  </si>
  <si>
    <t>Germany</t>
  </si>
  <si>
    <t>Phone: +49 40 31 78 42-46</t>
  </si>
  <si>
    <t>Fax: +49 40 31 94 841</t>
  </si>
  <si>
    <t>e-mail: prochnow@rump-kg.de</t>
  </si>
  <si>
    <t xml:space="preserve">Web: www.rump-kg.de </t>
  </si>
  <si>
    <t>80330428-00100</t>
  </si>
  <si>
    <t>Diaphragm Assy</t>
  </si>
  <si>
    <t>80330441-00100</t>
  </si>
  <si>
    <t>Filter with F/R</t>
  </si>
  <si>
    <t>80330440-00100</t>
  </si>
  <si>
    <t>Gasket</t>
  </si>
  <si>
    <t>JLP</t>
  </si>
  <si>
    <t>ATP</t>
  </si>
  <si>
    <t>Cost</t>
  </si>
  <si>
    <t>Margin</t>
  </si>
  <si>
    <t>NSP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</si>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</sst>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chnow@rump-k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ump-k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8" t="s">
        <v>66</v>
      </c>
      <c r="E7" s="17"/>
      <c r="F7" s="85"/>
      <c r="G7" s="21"/>
      <c r="H7" s="33" t="s">
        <v>1</v>
      </c>
      <c r="I7" s="17"/>
      <c r="J7" s="77">
        <v>40910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8" t="s">
        <v>67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8" t="s">
        <v>68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9" t="s">
        <v>69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9" t="s">
        <v>70</v>
      </c>
      <c r="E11" s="17"/>
      <c r="F11" s="84"/>
      <c r="G11" s="17"/>
      <c r="H11" s="20" t="s">
        <v>17</v>
      </c>
      <c r="I11" s="20"/>
      <c r="J11" s="34" t="s">
        <v>65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9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91" t="s">
        <v>72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4" t="s">
        <v>80</v>
      </c>
      <c r="M21" s="98" t="s">
        <v>81</v>
      </c>
      <c r="N21" s="96" t="s">
        <v>82</v>
      </c>
      <c r="O21" s="97" t="s">
        <v>83</v>
      </c>
      <c r="P21" s="95" t="s">
        <v>84</v>
      </c>
    </row>
    <row r="22" spans="1:16" s="17" customFormat="1" ht="15.75" customHeight="1">
      <c r="B22" s="100">
        <v>1</v>
      </c>
      <c r="C22" s="101"/>
      <c r="D22" s="105" t="s">
        <v>74</v>
      </c>
      <c r="E22" s="102" t="s">
        <v>75</v>
      </c>
      <c r="G22" s="112">
        <v>1</v>
      </c>
      <c r="H22" s="107">
        <v>25</v>
      </c>
      <c r="I22" s="50"/>
      <c r="J22" s="50">
        <f>G22*H22</f>
        <v>25</v>
      </c>
      <c r="K22" s="79" t="s">
        <v>85</v>
      </c>
      <c r="L22" s="110">
        <v>2200</v>
      </c>
      <c r="M22" s="17">
        <v>0.45</v>
      </c>
      <c r="N22" s="115">
        <f>L22*M22/100</f>
        <v>9.9</v>
      </c>
      <c r="O22" s="116">
        <v>0.6</v>
      </c>
      <c r="P22" s="17">
        <f>N22/(1-O22)</f>
        <v>24.75</v>
      </c>
    </row>
    <row r="23" spans="1:16" s="95" customFormat="1" ht="15.75" customHeight="1">
      <c r="B23" s="103"/>
      <c r="C23" s="100"/>
      <c r="D23" s="105"/>
      <c r="E23" s="104"/>
      <c r="G23" s="113"/>
      <c r="H23" s="107"/>
      <c r="I23" s="94"/>
      <c r="J23" s="50"/>
      <c r="K23" s="79"/>
      <c r="L23" s="111"/>
      <c r="M23" s="98"/>
      <c r="N23" s="96"/>
      <c r="O23" s="97"/>
    </row>
    <row r="24" spans="1:16" s="95" customFormat="1" ht="15.75" customHeight="1">
      <c r="B24" s="100">
        <v>2</v>
      </c>
      <c r="C24" s="100"/>
      <c r="D24" s="105" t="s">
        <v>76</v>
      </c>
      <c r="E24" s="104" t="s">
        <v>77</v>
      </c>
      <c r="G24" s="113">
        <v>2</v>
      </c>
      <c r="H24" s="107">
        <v>35</v>
      </c>
      <c r="I24" s="94"/>
      <c r="J24" s="50">
        <f>G24*H24</f>
        <v>70</v>
      </c>
      <c r="K24" s="79" t="s">
        <v>85</v>
      </c>
      <c r="L24" s="111">
        <v>3100</v>
      </c>
      <c r="M24" s="17">
        <v>0.45</v>
      </c>
      <c r="N24" s="115">
        <f>L24*M24/100</f>
        <v>13.95</v>
      </c>
      <c r="O24" s="116">
        <v>0.6</v>
      </c>
      <c r="P24" s="17">
        <f>N24/(1-O24)</f>
        <v>34.874999999999993</v>
      </c>
    </row>
    <row r="25" spans="1:16" s="95" customFormat="1" ht="15.75" customHeight="1">
      <c r="B25" s="100"/>
      <c r="C25" s="100"/>
      <c r="D25" s="105"/>
      <c r="E25" s="104"/>
      <c r="G25" s="113"/>
      <c r="H25" s="107"/>
      <c r="I25" s="94"/>
      <c r="J25" s="50"/>
      <c r="K25" s="79"/>
      <c r="L25" s="111"/>
      <c r="M25" s="98"/>
      <c r="N25" s="96"/>
      <c r="O25" s="97"/>
    </row>
    <row r="26" spans="1:16" s="95" customFormat="1" ht="15.75" customHeight="1">
      <c r="B26" s="100">
        <v>3</v>
      </c>
      <c r="C26" s="100"/>
      <c r="D26" s="105" t="s">
        <v>78</v>
      </c>
      <c r="E26" s="104" t="s">
        <v>79</v>
      </c>
      <c r="G26" s="113">
        <v>1</v>
      </c>
      <c r="H26" s="107">
        <v>18</v>
      </c>
      <c r="I26" s="94"/>
      <c r="J26" s="50">
        <f>G26*H26</f>
        <v>18</v>
      </c>
      <c r="K26" s="79" t="s">
        <v>85</v>
      </c>
      <c r="L26" s="111">
        <v>1600</v>
      </c>
      <c r="M26" s="17">
        <v>0.45</v>
      </c>
      <c r="N26" s="115">
        <f>L26*M26/100</f>
        <v>7.2</v>
      </c>
      <c r="O26" s="116">
        <v>0.6</v>
      </c>
      <c r="P26" s="17">
        <f>N26/(1-O26)</f>
        <v>18</v>
      </c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J31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prochnow@rump-kg.de"/>
    <hyperlink ref="D14" r:id="rId4" display="http://www.rump-kg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2012-01-04T13:31:14Z</dcterms:modified>
</cp:coreProperties>
</file>